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jschoolnik\Desktop\"/>
    </mc:Choice>
  </mc:AlternateContent>
  <bookViews>
    <workbookView xWindow="3180" yWindow="0" windowWidth="23256" windowHeight="13176"/>
  </bookViews>
  <sheets>
    <sheet name="MPFS 2014F vs 2015F" sheetId="4" r:id="rId1"/>
  </sheets>
  <definedNames>
    <definedName name="_xlnm.Print_Area" localSheetId="0">'MPFS 2014F vs 2015F'!$A$1:$K$451</definedName>
    <definedName name="_xlnm.Print_Titles" localSheetId="0">'MPFS 2014F vs 2015F'!$7:$7</definedName>
  </definedNames>
  <calcPr calcId="152511"/>
</workbook>
</file>

<file path=xl/calcChain.xml><?xml version="1.0" encoding="utf-8"?>
<calcChain xmlns="http://schemas.openxmlformats.org/spreadsheetml/2006/main">
  <c r="J29" i="4" l="1"/>
  <c r="J30" i="4"/>
  <c r="J31" i="4"/>
  <c r="J32" i="4"/>
  <c r="J33" i="4"/>
  <c r="J34" i="4"/>
  <c r="H29" i="4"/>
  <c r="H30" i="4"/>
  <c r="H31" i="4"/>
  <c r="H32" i="4"/>
  <c r="H33" i="4"/>
  <c r="H34" i="4"/>
  <c r="G26" i="4"/>
  <c r="H26" i="4"/>
  <c r="I26" i="4" s="1"/>
  <c r="J26" i="4"/>
  <c r="K26" i="4" s="1"/>
  <c r="G27" i="4"/>
  <c r="I27" i="4" s="1"/>
  <c r="H27" i="4"/>
  <c r="J27" i="4"/>
  <c r="K27" i="4"/>
  <c r="G28" i="4"/>
  <c r="H28" i="4"/>
  <c r="I28" i="4" s="1"/>
  <c r="J28" i="4"/>
  <c r="K28" i="4" s="1"/>
  <c r="F28" i="4"/>
  <c r="F26" i="4"/>
  <c r="F27" i="4"/>
  <c r="H20" i="4" l="1"/>
  <c r="H21" i="4"/>
  <c r="H22" i="4"/>
  <c r="H23" i="4"/>
  <c r="H24" i="4"/>
  <c r="H25"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80" i="4"/>
  <c r="H181" i="4"/>
  <c r="H182" i="4"/>
  <c r="H183" i="4"/>
  <c r="H184" i="4"/>
  <c r="H185" i="4"/>
  <c r="H186" i="4"/>
  <c r="H190" i="4"/>
  <c r="H191" i="4"/>
  <c r="H192" i="4"/>
  <c r="H193" i="4"/>
  <c r="H194" i="4"/>
  <c r="H195" i="4"/>
  <c r="H196" i="4"/>
  <c r="H197" i="4"/>
  <c r="H198" i="4"/>
  <c r="H199" i="4"/>
  <c r="H200" i="4"/>
  <c r="H201" i="4"/>
  <c r="H202" i="4"/>
  <c r="H203" i="4"/>
  <c r="H204" i="4"/>
  <c r="H205" i="4"/>
  <c r="H206" i="4"/>
  <c r="H207" i="4"/>
  <c r="H208"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4" i="4"/>
  <c r="H245" i="4"/>
  <c r="H246" i="4"/>
  <c r="H247" i="4"/>
  <c r="H248" i="4"/>
  <c r="H249" i="4"/>
  <c r="H250" i="4"/>
  <c r="H251" i="4"/>
  <c r="H252" i="4"/>
  <c r="H253" i="4"/>
  <c r="H254" i="4"/>
  <c r="H255" i="4"/>
  <c r="H256" i="4"/>
  <c r="H257" i="4"/>
  <c r="H258" i="4"/>
  <c r="H259" i="4"/>
  <c r="H260" i="4"/>
  <c r="H261" i="4"/>
  <c r="H262" i="4"/>
  <c r="H263" i="4"/>
  <c r="H264" i="4"/>
  <c r="H265" i="4"/>
  <c r="H268" i="4"/>
  <c r="H271" i="4"/>
  <c r="H272" i="4"/>
  <c r="H273" i="4"/>
  <c r="H274" i="4"/>
  <c r="H275" i="4"/>
  <c r="H276" i="4"/>
  <c r="H277" i="4"/>
  <c r="H281" i="4"/>
  <c r="H282" i="4"/>
  <c r="H283" i="4"/>
  <c r="H284" i="4"/>
  <c r="H285" i="4"/>
  <c r="H286" i="4"/>
  <c r="H287" i="4"/>
  <c r="H288" i="4"/>
  <c r="H289" i="4"/>
  <c r="H290" i="4"/>
  <c r="H291" i="4"/>
  <c r="H292" i="4"/>
  <c r="H293" i="4"/>
  <c r="H294" i="4"/>
  <c r="H295" i="4"/>
  <c r="H299" i="4"/>
  <c r="H300" i="4"/>
  <c r="H301" i="4"/>
  <c r="H302" i="4"/>
  <c r="H303" i="4"/>
  <c r="H304" i="4"/>
  <c r="H305" i="4"/>
  <c r="H306" i="4"/>
  <c r="H307" i="4"/>
  <c r="H308" i="4"/>
  <c r="H309" i="4"/>
  <c r="H310" i="4"/>
  <c r="H311" i="4"/>
  <c r="H312" i="4"/>
  <c r="H313" i="4"/>
  <c r="H316" i="4"/>
  <c r="H317" i="4"/>
  <c r="H319" i="4"/>
  <c r="H320" i="4"/>
  <c r="H321" i="4"/>
  <c r="H322" i="4"/>
  <c r="H323" i="4"/>
  <c r="H324" i="4"/>
  <c r="H325" i="4"/>
  <c r="H326" i="4"/>
  <c r="H327" i="4"/>
  <c r="H328" i="4"/>
  <c r="H329" i="4"/>
  <c r="H330" i="4"/>
  <c r="H331" i="4"/>
  <c r="H332" i="4"/>
  <c r="H333" i="4"/>
  <c r="H334" i="4"/>
  <c r="H335" i="4"/>
  <c r="H336" i="4"/>
  <c r="H337" i="4"/>
  <c r="H338" i="4"/>
  <c r="H339" i="4"/>
  <c r="H340"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4" i="4"/>
  <c r="H407" i="4"/>
  <c r="H410" i="4"/>
  <c r="H413" i="4"/>
  <c r="H416" i="4"/>
  <c r="H419" i="4"/>
  <c r="H423" i="4"/>
  <c r="H424" i="4"/>
  <c r="H425" i="4"/>
  <c r="H426" i="4"/>
  <c r="H427" i="4"/>
  <c r="H428" i="4"/>
  <c r="H429" i="4"/>
  <c r="H430" i="4"/>
  <c r="H431" i="4"/>
  <c r="H434" i="4"/>
  <c r="H435" i="4"/>
  <c r="H436" i="4"/>
  <c r="H437" i="4"/>
  <c r="H438" i="4"/>
  <c r="H439" i="4"/>
  <c r="H440" i="4"/>
  <c r="H443" i="4"/>
  <c r="H447" i="4"/>
  <c r="H448" i="4"/>
  <c r="H449" i="4"/>
  <c r="H450" i="4"/>
  <c r="H451" i="4"/>
  <c r="H19" i="4"/>
  <c r="J20" i="4"/>
  <c r="J21" i="4"/>
  <c r="J22" i="4"/>
  <c r="J23" i="4"/>
  <c r="J24" i="4"/>
  <c r="J25"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80" i="4"/>
  <c r="J181" i="4"/>
  <c r="J182" i="4"/>
  <c r="J183" i="4"/>
  <c r="J184" i="4"/>
  <c r="J185" i="4"/>
  <c r="J186" i="4"/>
  <c r="J190" i="4"/>
  <c r="J191" i="4"/>
  <c r="J192" i="4"/>
  <c r="J193" i="4"/>
  <c r="J194" i="4"/>
  <c r="J195" i="4"/>
  <c r="J196" i="4"/>
  <c r="J197" i="4"/>
  <c r="J198" i="4"/>
  <c r="J199" i="4"/>
  <c r="J200" i="4"/>
  <c r="J201" i="4"/>
  <c r="J202" i="4"/>
  <c r="J203" i="4"/>
  <c r="J204" i="4"/>
  <c r="J205" i="4"/>
  <c r="J206" i="4"/>
  <c r="J207" i="4"/>
  <c r="J208"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4" i="4"/>
  <c r="J245" i="4"/>
  <c r="J246" i="4"/>
  <c r="J247" i="4"/>
  <c r="J248" i="4"/>
  <c r="J249" i="4"/>
  <c r="J250" i="4"/>
  <c r="J251" i="4"/>
  <c r="J252" i="4"/>
  <c r="J253" i="4"/>
  <c r="J254" i="4"/>
  <c r="J255" i="4"/>
  <c r="J256" i="4"/>
  <c r="J257" i="4"/>
  <c r="J258" i="4"/>
  <c r="J259" i="4"/>
  <c r="J260" i="4"/>
  <c r="J261" i="4"/>
  <c r="J262" i="4"/>
  <c r="J263" i="4"/>
  <c r="J264" i="4"/>
  <c r="J265" i="4"/>
  <c r="J268" i="4"/>
  <c r="J271" i="4"/>
  <c r="J272" i="4"/>
  <c r="J273" i="4"/>
  <c r="J274" i="4"/>
  <c r="J275" i="4"/>
  <c r="J276" i="4"/>
  <c r="J277" i="4"/>
  <c r="J281" i="4"/>
  <c r="J282" i="4"/>
  <c r="J283" i="4"/>
  <c r="J284" i="4"/>
  <c r="J285" i="4"/>
  <c r="J286" i="4"/>
  <c r="J287" i="4"/>
  <c r="J288" i="4"/>
  <c r="J289" i="4"/>
  <c r="J290" i="4"/>
  <c r="J291" i="4"/>
  <c r="J292" i="4"/>
  <c r="J293" i="4"/>
  <c r="J294" i="4"/>
  <c r="J295" i="4"/>
  <c r="J299" i="4"/>
  <c r="J300" i="4"/>
  <c r="J301" i="4"/>
  <c r="J302" i="4"/>
  <c r="J303" i="4"/>
  <c r="J304" i="4"/>
  <c r="J305" i="4"/>
  <c r="J306" i="4"/>
  <c r="J307" i="4"/>
  <c r="J308" i="4"/>
  <c r="J309" i="4"/>
  <c r="J310" i="4"/>
  <c r="J311" i="4"/>
  <c r="J312" i="4"/>
  <c r="J313" i="4"/>
  <c r="J316" i="4"/>
  <c r="J317" i="4"/>
  <c r="J319" i="4"/>
  <c r="J320" i="4"/>
  <c r="J321" i="4"/>
  <c r="J322" i="4"/>
  <c r="J323" i="4"/>
  <c r="J324" i="4"/>
  <c r="J325" i="4"/>
  <c r="J326" i="4"/>
  <c r="J327" i="4"/>
  <c r="J328" i="4"/>
  <c r="J329" i="4"/>
  <c r="J330" i="4"/>
  <c r="J331" i="4"/>
  <c r="J332" i="4"/>
  <c r="J333" i="4"/>
  <c r="J334" i="4"/>
  <c r="J335" i="4"/>
  <c r="J336" i="4"/>
  <c r="J337" i="4"/>
  <c r="J338" i="4"/>
  <c r="J339" i="4"/>
  <c r="J340"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4" i="4"/>
  <c r="J407" i="4"/>
  <c r="J410" i="4"/>
  <c r="J413" i="4"/>
  <c r="J416" i="4"/>
  <c r="J419" i="4"/>
  <c r="J423" i="4"/>
  <c r="J424" i="4"/>
  <c r="J425" i="4"/>
  <c r="J426" i="4"/>
  <c r="J427" i="4"/>
  <c r="J428" i="4"/>
  <c r="J429" i="4"/>
  <c r="J430" i="4"/>
  <c r="J431" i="4"/>
  <c r="J434" i="4"/>
  <c r="J435" i="4"/>
  <c r="J436" i="4"/>
  <c r="J437" i="4"/>
  <c r="J438" i="4"/>
  <c r="J439" i="4"/>
  <c r="J440" i="4"/>
  <c r="J443" i="4"/>
  <c r="J447" i="4"/>
  <c r="J448" i="4"/>
  <c r="J449" i="4"/>
  <c r="J450" i="4"/>
  <c r="J451" i="4"/>
  <c r="J19" i="4"/>
  <c r="F20" i="4" l="1"/>
  <c r="F21" i="4"/>
  <c r="F22" i="4"/>
  <c r="F23" i="4"/>
  <c r="F24" i="4"/>
  <c r="F25"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80" i="4"/>
  <c r="F181" i="4"/>
  <c r="F182" i="4"/>
  <c r="F183" i="4"/>
  <c r="F184" i="4"/>
  <c r="F185" i="4"/>
  <c r="F186" i="4"/>
  <c r="F190" i="4"/>
  <c r="F191" i="4"/>
  <c r="F192" i="4"/>
  <c r="F193" i="4"/>
  <c r="F194" i="4"/>
  <c r="F195" i="4"/>
  <c r="F196" i="4"/>
  <c r="F197" i="4"/>
  <c r="F198" i="4"/>
  <c r="F199" i="4"/>
  <c r="F200" i="4"/>
  <c r="F201" i="4"/>
  <c r="F202" i="4"/>
  <c r="F203" i="4"/>
  <c r="F204" i="4"/>
  <c r="F205" i="4"/>
  <c r="F206" i="4"/>
  <c r="F207" i="4"/>
  <c r="F208"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4" i="4"/>
  <c r="F245" i="4"/>
  <c r="F246" i="4"/>
  <c r="F247" i="4"/>
  <c r="F248" i="4"/>
  <c r="F249" i="4"/>
  <c r="F250" i="4"/>
  <c r="F251" i="4"/>
  <c r="F252" i="4"/>
  <c r="F253" i="4"/>
  <c r="F254" i="4"/>
  <c r="F255" i="4"/>
  <c r="F256" i="4"/>
  <c r="F257" i="4"/>
  <c r="F258" i="4"/>
  <c r="F259" i="4"/>
  <c r="F260" i="4"/>
  <c r="F261" i="4"/>
  <c r="F262" i="4"/>
  <c r="F263" i="4"/>
  <c r="F264" i="4"/>
  <c r="F265" i="4"/>
  <c r="F268" i="4"/>
  <c r="F271" i="4"/>
  <c r="F272" i="4"/>
  <c r="F273" i="4"/>
  <c r="F274" i="4"/>
  <c r="F275" i="4"/>
  <c r="F276" i="4"/>
  <c r="F277" i="4"/>
  <c r="F281" i="4"/>
  <c r="F282" i="4"/>
  <c r="F283" i="4"/>
  <c r="F284" i="4"/>
  <c r="F285" i="4"/>
  <c r="F286" i="4"/>
  <c r="F287" i="4"/>
  <c r="F288" i="4"/>
  <c r="F289" i="4"/>
  <c r="F290" i="4"/>
  <c r="F291" i="4"/>
  <c r="F292" i="4"/>
  <c r="F293" i="4"/>
  <c r="F294" i="4"/>
  <c r="F295" i="4"/>
  <c r="F299" i="4"/>
  <c r="F300" i="4"/>
  <c r="F301" i="4"/>
  <c r="F302" i="4"/>
  <c r="F303" i="4"/>
  <c r="F304" i="4"/>
  <c r="F305" i="4"/>
  <c r="F306" i="4"/>
  <c r="F307" i="4"/>
  <c r="F308" i="4"/>
  <c r="F309" i="4"/>
  <c r="F310" i="4"/>
  <c r="F311" i="4"/>
  <c r="F312" i="4"/>
  <c r="F313" i="4"/>
  <c r="F316" i="4"/>
  <c r="F317" i="4"/>
  <c r="F319" i="4"/>
  <c r="F320" i="4"/>
  <c r="F321" i="4"/>
  <c r="F322" i="4"/>
  <c r="F323" i="4"/>
  <c r="F324" i="4"/>
  <c r="F325" i="4"/>
  <c r="F326" i="4"/>
  <c r="F327" i="4"/>
  <c r="F328" i="4"/>
  <c r="F329" i="4"/>
  <c r="F330" i="4"/>
  <c r="F331" i="4"/>
  <c r="F332" i="4"/>
  <c r="F333" i="4"/>
  <c r="F334" i="4"/>
  <c r="F335" i="4"/>
  <c r="F336" i="4"/>
  <c r="F337" i="4"/>
  <c r="F338" i="4"/>
  <c r="F339" i="4"/>
  <c r="F340"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4" i="4"/>
  <c r="F407" i="4"/>
  <c r="F410" i="4"/>
  <c r="F413" i="4"/>
  <c r="F416" i="4"/>
  <c r="F419" i="4"/>
  <c r="F423" i="4"/>
  <c r="F424" i="4"/>
  <c r="F425" i="4"/>
  <c r="F426" i="4"/>
  <c r="F427" i="4"/>
  <c r="F428" i="4"/>
  <c r="F429" i="4"/>
  <c r="F430" i="4"/>
  <c r="F431" i="4"/>
  <c r="F434" i="4"/>
  <c r="F435" i="4"/>
  <c r="F436" i="4"/>
  <c r="F437" i="4"/>
  <c r="F438" i="4"/>
  <c r="F439" i="4"/>
  <c r="F440" i="4"/>
  <c r="F443" i="4"/>
  <c r="F447" i="4"/>
  <c r="F448" i="4"/>
  <c r="F449" i="4"/>
  <c r="F450" i="4"/>
  <c r="F451" i="4"/>
  <c r="F19" i="4"/>
  <c r="I8" i="4" l="1"/>
  <c r="K8" i="4"/>
  <c r="G214" i="4"/>
  <c r="K214" i="4" s="1"/>
  <c r="G208" i="4"/>
  <c r="G20" i="4"/>
  <c r="G21" i="4"/>
  <c r="G22" i="4"/>
  <c r="G23" i="4"/>
  <c r="G24" i="4"/>
  <c r="G25"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6" i="4"/>
  <c r="G167" i="4"/>
  <c r="G168" i="4"/>
  <c r="G169" i="4"/>
  <c r="G170" i="4"/>
  <c r="G171" i="4"/>
  <c r="G172" i="4"/>
  <c r="G173" i="4"/>
  <c r="G174" i="4"/>
  <c r="G175" i="4"/>
  <c r="G176" i="4"/>
  <c r="G177" i="4"/>
  <c r="G180" i="4"/>
  <c r="G181" i="4"/>
  <c r="G182" i="4"/>
  <c r="G183" i="4"/>
  <c r="G184" i="4"/>
  <c r="G185" i="4"/>
  <c r="G186" i="4"/>
  <c r="G190" i="4"/>
  <c r="G191" i="4"/>
  <c r="G192" i="4"/>
  <c r="G193" i="4"/>
  <c r="G194" i="4"/>
  <c r="G195" i="4"/>
  <c r="G196" i="4"/>
  <c r="G197" i="4"/>
  <c r="G198" i="4"/>
  <c r="G199" i="4"/>
  <c r="G200" i="4"/>
  <c r="G201" i="4"/>
  <c r="G202" i="4"/>
  <c r="G203" i="4"/>
  <c r="G204" i="4"/>
  <c r="G205" i="4"/>
  <c r="G206" i="4"/>
  <c r="G207"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4" i="4"/>
  <c r="G245" i="4"/>
  <c r="G246" i="4"/>
  <c r="G247" i="4"/>
  <c r="G248" i="4"/>
  <c r="G249" i="4"/>
  <c r="G250" i="4"/>
  <c r="G251" i="4"/>
  <c r="G252" i="4"/>
  <c r="G253" i="4"/>
  <c r="G254" i="4"/>
  <c r="G255" i="4"/>
  <c r="G256" i="4"/>
  <c r="G257" i="4"/>
  <c r="G258" i="4"/>
  <c r="G259" i="4"/>
  <c r="G260" i="4"/>
  <c r="G261" i="4"/>
  <c r="G262" i="4"/>
  <c r="G263" i="4"/>
  <c r="G264" i="4"/>
  <c r="G265" i="4"/>
  <c r="G268" i="4"/>
  <c r="G271" i="4"/>
  <c r="G272" i="4"/>
  <c r="G273" i="4"/>
  <c r="G274" i="4"/>
  <c r="G275" i="4"/>
  <c r="G276" i="4"/>
  <c r="G277" i="4"/>
  <c r="G281" i="4"/>
  <c r="G282" i="4"/>
  <c r="G283" i="4"/>
  <c r="G284" i="4"/>
  <c r="G285" i="4"/>
  <c r="G286" i="4"/>
  <c r="G287" i="4"/>
  <c r="G288" i="4"/>
  <c r="G289" i="4"/>
  <c r="G290" i="4"/>
  <c r="G291" i="4"/>
  <c r="G292" i="4"/>
  <c r="G293" i="4"/>
  <c r="G294" i="4"/>
  <c r="G295" i="4"/>
  <c r="G299" i="4"/>
  <c r="G300" i="4"/>
  <c r="G301" i="4"/>
  <c r="G302" i="4"/>
  <c r="G303" i="4"/>
  <c r="G304" i="4"/>
  <c r="G305" i="4"/>
  <c r="G306" i="4"/>
  <c r="G307" i="4"/>
  <c r="G308" i="4"/>
  <c r="G309" i="4"/>
  <c r="G310" i="4"/>
  <c r="G311" i="4"/>
  <c r="G312" i="4"/>
  <c r="G313" i="4"/>
  <c r="G316" i="4"/>
  <c r="G317" i="4"/>
  <c r="G319" i="4"/>
  <c r="G320" i="4"/>
  <c r="G321" i="4"/>
  <c r="G322" i="4"/>
  <c r="G323" i="4"/>
  <c r="G324" i="4"/>
  <c r="G325" i="4"/>
  <c r="G326" i="4"/>
  <c r="G327" i="4"/>
  <c r="G328" i="4"/>
  <c r="G329" i="4"/>
  <c r="G330" i="4"/>
  <c r="G331" i="4"/>
  <c r="G332" i="4"/>
  <c r="G333" i="4"/>
  <c r="G334" i="4"/>
  <c r="G335" i="4"/>
  <c r="G336" i="4"/>
  <c r="G337" i="4"/>
  <c r="G338" i="4"/>
  <c r="G339" i="4"/>
  <c r="G340"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4" i="4"/>
  <c r="G407" i="4"/>
  <c r="G410" i="4"/>
  <c r="G413" i="4"/>
  <c r="G416" i="4"/>
  <c r="G419" i="4"/>
  <c r="G423" i="4"/>
  <c r="G424" i="4"/>
  <c r="G425" i="4"/>
  <c r="G426" i="4"/>
  <c r="G427" i="4"/>
  <c r="G428" i="4"/>
  <c r="G429" i="4"/>
  <c r="G430" i="4"/>
  <c r="G431" i="4"/>
  <c r="G434" i="4"/>
  <c r="G435" i="4"/>
  <c r="G436" i="4"/>
  <c r="G437" i="4"/>
  <c r="G438" i="4"/>
  <c r="G439" i="4"/>
  <c r="G440" i="4"/>
  <c r="G443" i="4"/>
  <c r="G447" i="4"/>
  <c r="G448" i="4"/>
  <c r="G449" i="4"/>
  <c r="G450" i="4"/>
  <c r="G451" i="4"/>
  <c r="G19" i="4"/>
  <c r="I183" i="4" l="1"/>
  <c r="I147" i="4"/>
  <c r="I135" i="4"/>
  <c r="I119" i="4"/>
  <c r="I65" i="4"/>
  <c r="I24" i="4"/>
  <c r="I291" i="4"/>
  <c r="I163" i="4"/>
  <c r="I155" i="4"/>
  <c r="I139" i="4"/>
  <c r="I131" i="4"/>
  <c r="I57" i="4"/>
  <c r="I20" i="4"/>
  <c r="I307" i="4"/>
  <c r="I303" i="4"/>
  <c r="I299" i="4"/>
  <c r="I235" i="4"/>
  <c r="I231" i="4"/>
  <c r="I219" i="4"/>
  <c r="I174" i="4"/>
  <c r="K434" i="4"/>
  <c r="K370" i="4"/>
  <c r="K339" i="4"/>
  <c r="I335" i="4"/>
  <c r="I331" i="4"/>
  <c r="I323" i="4"/>
  <c r="I319" i="4"/>
  <c r="I304" i="4"/>
  <c r="I107" i="4"/>
  <c r="I99" i="4"/>
  <c r="I91" i="4"/>
  <c r="I83" i="4"/>
  <c r="I71" i="4"/>
  <c r="I429" i="4"/>
  <c r="I425" i="4"/>
  <c r="I398" i="4"/>
  <c r="I382" i="4"/>
  <c r="I185" i="4"/>
  <c r="I181" i="4"/>
  <c r="I161" i="4"/>
  <c r="I157" i="4"/>
  <c r="I153" i="4"/>
  <c r="I149" i="4"/>
  <c r="I145" i="4"/>
  <c r="I141" i="4"/>
  <c r="I137" i="4"/>
  <c r="I133" i="4"/>
  <c r="I129" i="4"/>
  <c r="I125" i="4"/>
  <c r="I121" i="4"/>
  <c r="I114" i="4"/>
  <c r="I110" i="4"/>
  <c r="I106" i="4"/>
  <c r="I102" i="4"/>
  <c r="I98" i="4"/>
  <c r="I94" i="4"/>
  <c r="I90" i="4"/>
  <c r="I86" i="4"/>
  <c r="I82" i="4"/>
  <c r="I78" i="4"/>
  <c r="I74" i="4"/>
  <c r="I67" i="4"/>
  <c r="I43" i="4"/>
  <c r="I39" i="4"/>
  <c r="I35" i="4"/>
  <c r="I287" i="4"/>
  <c r="I400" i="4"/>
  <c r="I103" i="4"/>
  <c r="K125" i="4"/>
  <c r="I419" i="4"/>
  <c r="I399" i="4"/>
  <c r="I395" i="4"/>
  <c r="I387" i="4"/>
  <c r="I383" i="4"/>
  <c r="I379" i="4"/>
  <c r="K218" i="4"/>
  <c r="I274" i="4"/>
  <c r="K109" i="4"/>
  <c r="K101" i="4"/>
  <c r="K93" i="4"/>
  <c r="K85" i="4"/>
  <c r="K77" i="4"/>
  <c r="I345" i="4"/>
  <c r="I334" i="4"/>
  <c r="I326" i="4"/>
  <c r="I317" i="4"/>
  <c r="I273" i="4"/>
  <c r="I265" i="4"/>
  <c r="I257" i="4"/>
  <c r="I227" i="4"/>
  <c r="I206" i="4"/>
  <c r="I177" i="4"/>
  <c r="I173" i="4"/>
  <c r="I169" i="4"/>
  <c r="K329" i="4"/>
  <c r="I246" i="4"/>
  <c r="I337" i="4"/>
  <c r="I333" i="4"/>
  <c r="I329" i="4"/>
  <c r="I325" i="4"/>
  <c r="I321" i="4"/>
  <c r="I310" i="4"/>
  <c r="I306" i="4"/>
  <c r="I302" i="4"/>
  <c r="I283" i="4"/>
  <c r="I238" i="4"/>
  <c r="I234" i="4"/>
  <c r="I230" i="4"/>
  <c r="I226" i="4"/>
  <c r="I222" i="4"/>
  <c r="I218" i="4"/>
  <c r="I205" i="4"/>
  <c r="I201" i="4"/>
  <c r="I182" i="4"/>
  <c r="I150" i="4"/>
  <c r="I146" i="4"/>
  <c r="I142" i="4"/>
  <c r="I75" i="4"/>
  <c r="K74" i="4"/>
  <c r="I214" i="4"/>
  <c r="I171" i="4"/>
  <c r="I55" i="4"/>
  <c r="I434" i="4"/>
  <c r="I397" i="4"/>
  <c r="I389" i="4"/>
  <c r="I381" i="4"/>
  <c r="I350" i="4"/>
  <c r="K234" i="4"/>
  <c r="I203" i="4"/>
  <c r="I199" i="4"/>
  <c r="I195" i="4"/>
  <c r="I97" i="4"/>
  <c r="I450" i="4"/>
  <c r="I437" i="4"/>
  <c r="I373" i="4"/>
  <c r="I369" i="4"/>
  <c r="I365" i="4"/>
  <c r="I361" i="4"/>
  <c r="I357" i="4"/>
  <c r="I353" i="4"/>
  <c r="I349" i="4"/>
  <c r="I167" i="4"/>
  <c r="I413" i="4"/>
  <c r="I401" i="4"/>
  <c r="I393" i="4"/>
  <c r="I385" i="4"/>
  <c r="I377" i="4"/>
  <c r="I366" i="4"/>
  <c r="I371" i="4"/>
  <c r="I367" i="4"/>
  <c r="I363" i="4"/>
  <c r="I355" i="4"/>
  <c r="I351" i="4"/>
  <c r="I336" i="4"/>
  <c r="K309" i="4"/>
  <c r="K301" i="4"/>
  <c r="I275" i="4"/>
  <c r="I263" i="4"/>
  <c r="I259" i="4"/>
  <c r="I247" i="4"/>
  <c r="K237" i="4"/>
  <c r="K229" i="4"/>
  <c r="I225" i="4"/>
  <c r="K221" i="4"/>
  <c r="I217" i="4"/>
  <c r="I449" i="4"/>
  <c r="I426" i="4"/>
  <c r="I368" i="4"/>
  <c r="I89" i="4"/>
  <c r="I347" i="4"/>
  <c r="I294" i="4"/>
  <c r="I286" i="4"/>
  <c r="I54" i="4"/>
  <c r="I50" i="4"/>
  <c r="I46" i="4"/>
  <c r="K293" i="4"/>
  <c r="K285" i="4"/>
  <c r="K37" i="4"/>
  <c r="I237" i="4"/>
  <c r="I109" i="4"/>
  <c r="K361" i="4"/>
  <c r="K357" i="4"/>
  <c r="K345" i="4"/>
  <c r="K317" i="4"/>
  <c r="K277" i="4"/>
  <c r="K261" i="4"/>
  <c r="K253" i="4"/>
  <c r="I249" i="4"/>
  <c r="K245" i="4"/>
  <c r="K205" i="4"/>
  <c r="K197" i="4"/>
  <c r="I193" i="4"/>
  <c r="I19" i="4"/>
  <c r="I448" i="4"/>
  <c r="I440" i="4"/>
  <c r="I436" i="4"/>
  <c r="I428" i="4"/>
  <c r="I424" i="4"/>
  <c r="I416" i="4"/>
  <c r="I404" i="4"/>
  <c r="I396" i="4"/>
  <c r="I392" i="4"/>
  <c r="I388" i="4"/>
  <c r="I384" i="4"/>
  <c r="I380" i="4"/>
  <c r="I372" i="4"/>
  <c r="I364" i="4"/>
  <c r="I360" i="4"/>
  <c r="I356" i="4"/>
  <c r="I352" i="4"/>
  <c r="I348" i="4"/>
  <c r="I344" i="4"/>
  <c r="I328" i="4"/>
  <c r="I320" i="4"/>
  <c r="I316" i="4"/>
  <c r="I312" i="4"/>
  <c r="I288" i="4"/>
  <c r="I276" i="4"/>
  <c r="I272" i="4"/>
  <c r="I264" i="4"/>
  <c r="I260" i="4"/>
  <c r="I256" i="4"/>
  <c r="I252" i="4"/>
  <c r="I248" i="4"/>
  <c r="I244" i="4"/>
  <c r="I208" i="4"/>
  <c r="I204" i="4"/>
  <c r="I200" i="4"/>
  <c r="I196" i="4"/>
  <c r="I192" i="4"/>
  <c r="I438" i="4"/>
  <c r="I430" i="4"/>
  <c r="I390" i="4"/>
  <c r="I358" i="4"/>
  <c r="K61" i="4"/>
  <c r="K53" i="4"/>
  <c r="K45" i="4"/>
  <c r="I241" i="4"/>
  <c r="I233" i="4"/>
  <c r="I113" i="4"/>
  <c r="I105" i="4"/>
  <c r="I81" i="4"/>
  <c r="I77" i="4"/>
  <c r="I73" i="4"/>
  <c r="K325" i="4"/>
  <c r="K181" i="4"/>
  <c r="K173" i="4"/>
  <c r="K157" i="4"/>
  <c r="K149" i="4"/>
  <c r="K141" i="4"/>
  <c r="K133" i="4"/>
  <c r="I295" i="4"/>
  <c r="I59" i="4"/>
  <c r="I51" i="4"/>
  <c r="K282" i="4"/>
  <c r="I49" i="4"/>
  <c r="I41" i="4"/>
  <c r="K426" i="4"/>
  <c r="K394" i="4"/>
  <c r="K20" i="4"/>
  <c r="I340" i="4"/>
  <c r="I332" i="4"/>
  <c r="I324" i="4"/>
  <c r="I308" i="4"/>
  <c r="I300" i="4"/>
  <c r="I292" i="4"/>
  <c r="I284" i="4"/>
  <c r="I268" i="4"/>
  <c r="I240" i="4"/>
  <c r="I236" i="4"/>
  <c r="I232" i="4"/>
  <c r="I228" i="4"/>
  <c r="I224" i="4"/>
  <c r="I220" i="4"/>
  <c r="I216" i="4"/>
  <c r="I184" i="4"/>
  <c r="I180" i="4"/>
  <c r="I176" i="4"/>
  <c r="I172" i="4"/>
  <c r="I168" i="4"/>
  <c r="I160" i="4"/>
  <c r="I156" i="4"/>
  <c r="I152" i="4"/>
  <c r="I148" i="4"/>
  <c r="I144" i="4"/>
  <c r="I140" i="4"/>
  <c r="I136" i="4"/>
  <c r="I132" i="4"/>
  <c r="I128" i="4"/>
  <c r="I124" i="4"/>
  <c r="I120" i="4"/>
  <c r="I112" i="4"/>
  <c r="I108" i="4"/>
  <c r="I104" i="4"/>
  <c r="I100" i="4"/>
  <c r="I96" i="4"/>
  <c r="I92" i="4"/>
  <c r="I88" i="4"/>
  <c r="I84" i="4"/>
  <c r="I80" i="4"/>
  <c r="I76" i="4"/>
  <c r="I72" i="4"/>
  <c r="I64" i="4"/>
  <c r="I60" i="4"/>
  <c r="I56" i="4"/>
  <c r="I52" i="4"/>
  <c r="I48" i="4"/>
  <c r="I44" i="4"/>
  <c r="I40" i="4"/>
  <c r="I36" i="4"/>
  <c r="I23" i="4"/>
  <c r="I253" i="4"/>
  <c r="I451" i="4"/>
  <c r="I447" i="4"/>
  <c r="I443" i="4"/>
  <c r="I439" i="4"/>
  <c r="I435" i="4"/>
  <c r="I431" i="4"/>
  <c r="I427" i="4"/>
  <c r="I423" i="4"/>
  <c r="I407" i="4"/>
  <c r="I391" i="4"/>
  <c r="I359" i="4"/>
  <c r="I327" i="4"/>
  <c r="I311" i="4"/>
  <c r="I251" i="4"/>
  <c r="I215" i="4"/>
  <c r="I151" i="4"/>
  <c r="I123" i="4"/>
  <c r="I115" i="4"/>
  <c r="I87" i="4"/>
  <c r="I221" i="4"/>
  <c r="I45" i="4"/>
  <c r="I61" i="4"/>
  <c r="I410" i="4"/>
  <c r="I394" i="4"/>
  <c r="I386" i="4"/>
  <c r="I378" i="4"/>
  <c r="I370" i="4"/>
  <c r="I362" i="4"/>
  <c r="I354" i="4"/>
  <c r="I346" i="4"/>
  <c r="I338" i="4"/>
  <c r="I330" i="4"/>
  <c r="I322" i="4"/>
  <c r="I290" i="4"/>
  <c r="I282" i="4"/>
  <c r="I262" i="4"/>
  <c r="I258" i="4"/>
  <c r="I254" i="4"/>
  <c r="I250" i="4"/>
  <c r="I202" i="4"/>
  <c r="I198" i="4"/>
  <c r="I194" i="4"/>
  <c r="I190" i="4"/>
  <c r="I186" i="4"/>
  <c r="I170" i="4"/>
  <c r="I166" i="4"/>
  <c r="I162" i="4"/>
  <c r="I158" i="4"/>
  <c r="I154" i="4"/>
  <c r="I138" i="4"/>
  <c r="I134" i="4"/>
  <c r="I130" i="4"/>
  <c r="I126" i="4"/>
  <c r="I122" i="4"/>
  <c r="I66" i="4"/>
  <c r="I62" i="4"/>
  <c r="I58" i="4"/>
  <c r="I42" i="4"/>
  <c r="I38" i="4"/>
  <c r="I25" i="4"/>
  <c r="I21" i="4"/>
  <c r="I339" i="4"/>
  <c r="I93" i="4"/>
  <c r="I271" i="4"/>
  <c r="I255" i="4"/>
  <c r="I239" i="4"/>
  <c r="I223" i="4"/>
  <c r="I207" i="4"/>
  <c r="I191" i="4"/>
  <c r="I175" i="4"/>
  <c r="I159" i="4"/>
  <c r="I143" i="4"/>
  <c r="I127" i="4"/>
  <c r="I111" i="4"/>
  <c r="I95" i="4"/>
  <c r="I79" i="4"/>
  <c r="I63" i="4"/>
  <c r="I47" i="4"/>
  <c r="I22" i="4"/>
  <c r="K450" i="4"/>
  <c r="K438" i="4"/>
  <c r="K430" i="4"/>
  <c r="K410" i="4"/>
  <c r="K398" i="4"/>
  <c r="K390" i="4"/>
  <c r="K386" i="4"/>
  <c r="K382" i="4"/>
  <c r="K378" i="4"/>
  <c r="K366" i="4"/>
  <c r="K362" i="4"/>
  <c r="K358" i="4"/>
  <c r="K354" i="4"/>
  <c r="K350" i="4"/>
  <c r="K346" i="4"/>
  <c r="K338" i="4"/>
  <c r="K334" i="4"/>
  <c r="K330" i="4"/>
  <c r="K326" i="4"/>
  <c r="K322" i="4"/>
  <c r="K310" i="4"/>
  <c r="K306" i="4"/>
  <c r="K302" i="4"/>
  <c r="K294" i="4"/>
  <c r="K290" i="4"/>
  <c r="K286" i="4"/>
  <c r="K274" i="4"/>
  <c r="K250" i="4"/>
  <c r="K106" i="4"/>
  <c r="K90" i="4"/>
  <c r="I313" i="4"/>
  <c r="I309" i="4"/>
  <c r="I305" i="4"/>
  <c r="I301" i="4"/>
  <c r="I293" i="4"/>
  <c r="I289" i="4"/>
  <c r="I285" i="4"/>
  <c r="I281" i="4"/>
  <c r="I277" i="4"/>
  <c r="I261" i="4"/>
  <c r="I245" i="4"/>
  <c r="I229" i="4"/>
  <c r="I197" i="4"/>
  <c r="I101" i="4"/>
  <c r="I85" i="4"/>
  <c r="I53" i="4"/>
  <c r="I37" i="4"/>
  <c r="K19" i="4"/>
  <c r="K448" i="4"/>
  <c r="K440" i="4"/>
  <c r="K436" i="4"/>
  <c r="K428" i="4"/>
  <c r="K424" i="4"/>
  <c r="K416" i="4"/>
  <c r="K404" i="4"/>
  <c r="K400" i="4"/>
  <c r="K396" i="4"/>
  <c r="K392" i="4"/>
  <c r="K388" i="4"/>
  <c r="K384" i="4"/>
  <c r="K380" i="4"/>
  <c r="K372" i="4"/>
  <c r="K368" i="4"/>
  <c r="K364" i="4"/>
  <c r="K360" i="4"/>
  <c r="K356" i="4"/>
  <c r="K352" i="4"/>
  <c r="K348" i="4"/>
  <c r="K344" i="4"/>
  <c r="K340" i="4"/>
  <c r="K336" i="4"/>
  <c r="K332" i="4"/>
  <c r="K328" i="4"/>
  <c r="K324" i="4"/>
  <c r="K320" i="4"/>
  <c r="K316" i="4"/>
  <c r="K312" i="4"/>
  <c r="K308" i="4"/>
  <c r="K304" i="4"/>
  <c r="K300" i="4"/>
  <c r="K292" i="4"/>
  <c r="K288" i="4"/>
  <c r="K284" i="4"/>
  <c r="K276" i="4"/>
  <c r="K272" i="4"/>
  <c r="K268" i="4"/>
  <c r="K264" i="4"/>
  <c r="K260" i="4"/>
  <c r="K256" i="4"/>
  <c r="K252" i="4"/>
  <c r="K248" i="4"/>
  <c r="K244" i="4"/>
  <c r="K240" i="4"/>
  <c r="K236" i="4"/>
  <c r="K232" i="4"/>
  <c r="K228" i="4"/>
  <c r="K224" i="4"/>
  <c r="K220" i="4"/>
  <c r="K216" i="4"/>
  <c r="K208" i="4"/>
  <c r="K204" i="4"/>
  <c r="K200" i="4"/>
  <c r="K196" i="4"/>
  <c r="K192" i="4"/>
  <c r="K184" i="4"/>
  <c r="K180" i="4"/>
  <c r="K176" i="4"/>
  <c r="K172" i="4"/>
  <c r="K168" i="4"/>
  <c r="K160" i="4"/>
  <c r="K156" i="4"/>
  <c r="K152" i="4"/>
  <c r="K148" i="4"/>
  <c r="K144" i="4"/>
  <c r="K140" i="4"/>
  <c r="K136" i="4"/>
  <c r="K132" i="4"/>
  <c r="K128" i="4"/>
  <c r="K124" i="4"/>
  <c r="K120" i="4"/>
  <c r="K112" i="4"/>
  <c r="K451" i="4"/>
  <c r="K447" i="4"/>
  <c r="K443" i="4"/>
  <c r="K439" i="4"/>
  <c r="K435" i="4"/>
  <c r="K431" i="4"/>
  <c r="K427" i="4"/>
  <c r="K423" i="4"/>
  <c r="K419" i="4"/>
  <c r="K407" i="4"/>
  <c r="K399" i="4"/>
  <c r="K395" i="4"/>
  <c r="K391" i="4"/>
  <c r="K387" i="4"/>
  <c r="K383" i="4"/>
  <c r="K379" i="4"/>
  <c r="K371" i="4"/>
  <c r="K367" i="4"/>
  <c r="K363" i="4"/>
  <c r="K359" i="4"/>
  <c r="K355" i="4"/>
  <c r="K351" i="4"/>
  <c r="K347" i="4"/>
  <c r="K335" i="4"/>
  <c r="K331" i="4"/>
  <c r="K327" i="4"/>
  <c r="K323" i="4"/>
  <c r="K319" i="4"/>
  <c r="K311" i="4"/>
  <c r="K307" i="4"/>
  <c r="K303" i="4"/>
  <c r="K299" i="4"/>
  <c r="K295" i="4"/>
  <c r="K291" i="4"/>
  <c r="K287" i="4"/>
  <c r="K283" i="4"/>
  <c r="K275" i="4"/>
  <c r="K271" i="4"/>
  <c r="K263" i="4"/>
  <c r="K259" i="4"/>
  <c r="K255" i="4"/>
  <c r="K251" i="4"/>
  <c r="K247" i="4"/>
  <c r="K239" i="4"/>
  <c r="K235" i="4"/>
  <c r="K231" i="4"/>
  <c r="K227" i="4"/>
  <c r="K223" i="4"/>
  <c r="K219" i="4"/>
  <c r="K215" i="4"/>
  <c r="K207" i="4"/>
  <c r="K203" i="4"/>
  <c r="K199" i="4"/>
  <c r="K195" i="4"/>
  <c r="K191" i="4"/>
  <c r="K183" i="4"/>
  <c r="K175" i="4"/>
  <c r="K171" i="4"/>
  <c r="K167" i="4"/>
  <c r="K163" i="4"/>
  <c r="K159" i="4"/>
  <c r="K155" i="4"/>
  <c r="K151" i="4"/>
  <c r="K147" i="4"/>
  <c r="K143" i="4"/>
  <c r="K139" i="4"/>
  <c r="K135" i="4"/>
  <c r="K131" i="4"/>
  <c r="K127" i="4"/>
  <c r="K123" i="4"/>
  <c r="K119" i="4"/>
  <c r="K115" i="4"/>
  <c r="K111" i="4"/>
  <c r="K262" i="4"/>
  <c r="K258" i="4"/>
  <c r="K254" i="4"/>
  <c r="K246" i="4"/>
  <c r="K238" i="4"/>
  <c r="K230" i="4"/>
  <c r="K226" i="4"/>
  <c r="K222" i="4"/>
  <c r="K206" i="4"/>
  <c r="K202" i="4"/>
  <c r="K198" i="4"/>
  <c r="K194" i="4"/>
  <c r="K190" i="4"/>
  <c r="K186" i="4"/>
  <c r="K182" i="4"/>
  <c r="K174" i="4"/>
  <c r="K170" i="4"/>
  <c r="K166" i="4"/>
  <c r="K162" i="4"/>
  <c r="K158" i="4"/>
  <c r="K154" i="4"/>
  <c r="K150" i="4"/>
  <c r="K146" i="4"/>
  <c r="K142" i="4"/>
  <c r="K138" i="4"/>
  <c r="K134" i="4"/>
  <c r="K130" i="4"/>
  <c r="K126" i="4"/>
  <c r="K122" i="4"/>
  <c r="K114" i="4"/>
  <c r="K110" i="4"/>
  <c r="K102" i="4"/>
  <c r="K98" i="4"/>
  <c r="K94" i="4"/>
  <c r="K86" i="4"/>
  <c r="K82" i="4"/>
  <c r="K78" i="4"/>
  <c r="K66" i="4"/>
  <c r="K62" i="4"/>
  <c r="K58" i="4"/>
  <c r="K54" i="4"/>
  <c r="K50" i="4"/>
  <c r="K46" i="4"/>
  <c r="K42" i="4"/>
  <c r="K38" i="4"/>
  <c r="K25" i="4"/>
  <c r="K21" i="4"/>
  <c r="K449" i="4"/>
  <c r="K437" i="4"/>
  <c r="K429" i="4"/>
  <c r="K107" i="4"/>
  <c r="K103" i="4"/>
  <c r="K99" i="4"/>
  <c r="K95" i="4"/>
  <c r="K91" i="4"/>
  <c r="K87" i="4"/>
  <c r="K83" i="4"/>
  <c r="K79" i="4"/>
  <c r="K75" i="4"/>
  <c r="K71" i="4"/>
  <c r="K67" i="4"/>
  <c r="K63" i="4"/>
  <c r="K59" i="4"/>
  <c r="K55" i="4"/>
  <c r="K51" i="4"/>
  <c r="K47" i="4"/>
  <c r="K43" i="4"/>
  <c r="K39" i="4"/>
  <c r="K35" i="4"/>
  <c r="K22" i="4"/>
  <c r="K425" i="4"/>
  <c r="K413" i="4"/>
  <c r="K401" i="4"/>
  <c r="K397" i="4"/>
  <c r="K393" i="4"/>
  <c r="K389" i="4"/>
  <c r="K385" i="4"/>
  <c r="K381" i="4"/>
  <c r="K377" i="4"/>
  <c r="K373" i="4"/>
  <c r="K369" i="4"/>
  <c r="K365" i="4"/>
  <c r="K353" i="4"/>
  <c r="K349" i="4"/>
  <c r="K337" i="4"/>
  <c r="K333" i="4"/>
  <c r="K321" i="4"/>
  <c r="K313" i="4"/>
  <c r="K305" i="4"/>
  <c r="K289" i="4"/>
  <c r="K281" i="4"/>
  <c r="K273" i="4"/>
  <c r="K265" i="4"/>
  <c r="K257" i="4"/>
  <c r="K249" i="4"/>
  <c r="K241" i="4"/>
  <c r="K233" i="4"/>
  <c r="K225" i="4"/>
  <c r="K217" i="4"/>
  <c r="K201" i="4"/>
  <c r="K193" i="4"/>
  <c r="K185" i="4"/>
  <c r="K177" i="4"/>
  <c r="K169" i="4"/>
  <c r="K161" i="4"/>
  <c r="K153" i="4"/>
  <c r="K145" i="4"/>
  <c r="K137" i="4"/>
  <c r="K129" i="4"/>
  <c r="K121" i="4"/>
  <c r="K113" i="4"/>
  <c r="K105" i="4"/>
  <c r="K97" i="4"/>
  <c r="K89" i="4"/>
  <c r="K81" i="4"/>
  <c r="K73" i="4"/>
  <c r="K65" i="4"/>
  <c r="K57" i="4"/>
  <c r="K49" i="4"/>
  <c r="K41" i="4"/>
  <c r="K24" i="4"/>
  <c r="K108" i="4"/>
  <c r="K104" i="4"/>
  <c r="K100" i="4"/>
  <c r="K96" i="4"/>
  <c r="K92" i="4"/>
  <c r="K88" i="4"/>
  <c r="K84" i="4"/>
  <c r="K80" i="4"/>
  <c r="K76" i="4"/>
  <c r="K72" i="4"/>
  <c r="K64" i="4"/>
  <c r="K60" i="4"/>
  <c r="K56" i="4"/>
  <c r="K52" i="4"/>
  <c r="K48" i="4"/>
  <c r="K44" i="4"/>
  <c r="K40" i="4"/>
  <c r="K36" i="4"/>
  <c r="K23" i="4"/>
</calcChain>
</file>

<file path=xl/sharedStrings.xml><?xml version="1.0" encoding="utf-8"?>
<sst xmlns="http://schemas.openxmlformats.org/spreadsheetml/2006/main" count="1276" uniqueCount="342">
  <si>
    <t>CPT Code</t>
  </si>
  <si>
    <t>Long Description</t>
  </si>
  <si>
    <t>MOD</t>
  </si>
  <si>
    <t>G0219</t>
  </si>
  <si>
    <t>PET imaging whole body; melanoma for non-covered indications</t>
  </si>
  <si>
    <t>Global</t>
  </si>
  <si>
    <t>Technical (TC)</t>
  </si>
  <si>
    <t>Professional (26)</t>
  </si>
  <si>
    <t>G0235</t>
  </si>
  <si>
    <t>PET imaging, any site, not otherwise specified</t>
  </si>
  <si>
    <t>G0252</t>
  </si>
  <si>
    <t>PET imaging, full &amp; partial-ring PET scanner only, for initial diagnosis of breast cancer and/or surgical planning for breast cancer (eg, initial staging of axillary lymph nodes)</t>
  </si>
  <si>
    <t>G3001</t>
  </si>
  <si>
    <t>49427</t>
  </si>
  <si>
    <t>Injection procedure (eg, contrast media) for evaluation of previously placed peritoneal-venous shunt (For radiological supervision and interpretation, see 75809, 78291)</t>
  </si>
  <si>
    <t>51701</t>
  </si>
  <si>
    <t>Insertion of non-indwelling bladder catheter (eg, straight catheterization for residual urine)</t>
  </si>
  <si>
    <t>51702</t>
  </si>
  <si>
    <t>Insertion of temporary indwelling bladder catheter; simple (eg, Foley)</t>
  </si>
  <si>
    <t>51703</t>
  </si>
  <si>
    <t>Insertion of temporary indwelling bladder catheter; complicated (eg, altered anatomy, fractured catheter/balloon)</t>
  </si>
  <si>
    <t>77370</t>
  </si>
  <si>
    <t>Special medical radiation physics consultation</t>
  </si>
  <si>
    <t>78015</t>
  </si>
  <si>
    <t>Thyroid carcinoma metastases imaging; limited are (eg, neck and chest only)</t>
  </si>
  <si>
    <t>78016</t>
  </si>
  <si>
    <t>Thyroid carcinoma metastases imaging; with additional studies (eg, urinary recovery)</t>
  </si>
  <si>
    <t>78018</t>
  </si>
  <si>
    <t>Thyroid carcinoma metastases imaging; whole body</t>
  </si>
  <si>
    <t>78020</t>
  </si>
  <si>
    <t>Thyroid carcinoma metastases uptake  (Use in conjunction with code 78018 only)</t>
  </si>
  <si>
    <t>78075</t>
  </si>
  <si>
    <t>Adrenal imaging, cortex and/or medulla</t>
  </si>
  <si>
    <t>78099</t>
  </si>
  <si>
    <t>Unlisted endocrine procedure, diagnostic nuclear medicine</t>
  </si>
  <si>
    <t>carrier priced</t>
  </si>
  <si>
    <t>78102</t>
  </si>
  <si>
    <t>Bone marrow imaging; limited area</t>
  </si>
  <si>
    <t>78103</t>
  </si>
  <si>
    <t>Bone marrow imaging; multiple areas</t>
  </si>
  <si>
    <t>78104</t>
  </si>
  <si>
    <t>Bone marrow imaging; whole body</t>
  </si>
  <si>
    <t>78110</t>
  </si>
  <si>
    <t>Plasma volume, radiopharmaceutical volume-dilution technique (separate procedure); single sampling</t>
  </si>
  <si>
    <t>78111</t>
  </si>
  <si>
    <t>Plasma volume, radiopharmaceutical volume-dilution technique (separate procedure); multiple sampling</t>
  </si>
  <si>
    <t>78120</t>
  </si>
  <si>
    <t>Red cell column determination (separate procedure);  single sampling</t>
  </si>
  <si>
    <t>78121</t>
  </si>
  <si>
    <t>Red cell column determination (separate procedure);  multiple sampling</t>
  </si>
  <si>
    <t>78122</t>
  </si>
  <si>
    <t>Whole blood volume determination, including separate measurement of plasma volume and red cell volume (radiopharmaceutical volume-dilution technique)</t>
  </si>
  <si>
    <t>78130</t>
  </si>
  <si>
    <t>Red cell survival study</t>
  </si>
  <si>
    <t>78135</t>
  </si>
  <si>
    <t>Red cell survival study; differential organ/tissue kinetics (eg, splenic and/or hepatic sequestration)</t>
  </si>
  <si>
    <t>78140</t>
  </si>
  <si>
    <t>Labeled red cell sequestration, differential organ/tissue, (eg, splenic and/or hepatic)</t>
  </si>
  <si>
    <t>78185</t>
  </si>
  <si>
    <t>Spleen imaging only, with or without vascular flow (If combined with liver study, use procedures 78215 and 78216)</t>
  </si>
  <si>
    <t>78190</t>
  </si>
  <si>
    <t>Kinetics, study of platelet survival, with or without differential organ/tissue localization</t>
  </si>
  <si>
    <t>78191</t>
  </si>
  <si>
    <t>Platelet survival study</t>
  </si>
  <si>
    <t>78195</t>
  </si>
  <si>
    <t>Lymphatics and lymph nodes imaging (For sentinel node identification without scintigraphy imaging, use 38792)</t>
  </si>
  <si>
    <t>78199</t>
  </si>
  <si>
    <t>Unlisted hematopoietic, reticuloendothelial and lymphatic procedure, diagnostic nuclear medicine</t>
  </si>
  <si>
    <t>78201</t>
  </si>
  <si>
    <t>Liver imaging; static only</t>
  </si>
  <si>
    <t>78202</t>
  </si>
  <si>
    <t>Liver imaging; with vascular flow</t>
  </si>
  <si>
    <t>78205</t>
  </si>
  <si>
    <t>Liver imaging (SPECT)</t>
  </si>
  <si>
    <t>78206</t>
  </si>
  <si>
    <t>Liver and spleen imaging; with vascular flow</t>
  </si>
  <si>
    <t>78215</t>
  </si>
  <si>
    <t>Liver and spleen imaging; static only</t>
  </si>
  <si>
    <t>78216</t>
  </si>
  <si>
    <t>78230</t>
  </si>
  <si>
    <t>Salivary gland imaging;</t>
  </si>
  <si>
    <t>78231</t>
  </si>
  <si>
    <t>78232</t>
  </si>
  <si>
    <t>Salivary gland function study</t>
  </si>
  <si>
    <t>78258</t>
  </si>
  <si>
    <t>Esophageal motility</t>
  </si>
  <si>
    <t>78261</t>
  </si>
  <si>
    <t>Gastric mucosa imaging</t>
  </si>
  <si>
    <t>78262</t>
  </si>
  <si>
    <t>Gastroesophageal reflux study</t>
  </si>
  <si>
    <t>78264</t>
  </si>
  <si>
    <t>Gastric emptying study</t>
  </si>
  <si>
    <t>78270</t>
  </si>
  <si>
    <t>Vit B-12 absorption study (eg, Schilling test); without intrinsic factor</t>
  </si>
  <si>
    <t>78271</t>
  </si>
  <si>
    <t>Vit B-12 absorption study (eg, Schilling test); with intrinsic factor</t>
  </si>
  <si>
    <t>78272</t>
  </si>
  <si>
    <t>Vit B-12 absorption study combined, with and without intrinsic factor</t>
  </si>
  <si>
    <t>78278</t>
  </si>
  <si>
    <t>Acute Gastrointestinal blood loss imaging</t>
  </si>
  <si>
    <t>78282</t>
  </si>
  <si>
    <t>Gastrointestinal protein loss</t>
  </si>
  <si>
    <t>78290</t>
  </si>
  <si>
    <t>Intestine Imaging (eg, ectopic gastric mucosa, Meckel’s localization, volvulus)</t>
  </si>
  <si>
    <t>78291</t>
  </si>
  <si>
    <t>Peritoneal-venous shunt patency test (eg, for Leveen, Denver shunt)</t>
  </si>
  <si>
    <t>78299</t>
  </si>
  <si>
    <t>Unlisted gastrointestinal procedure, diagnostic nuclear medicine</t>
  </si>
  <si>
    <t>78300</t>
  </si>
  <si>
    <t>Bone and/or joint imaging; limited area</t>
  </si>
  <si>
    <t>78305</t>
  </si>
  <si>
    <t>Bone and/or joint imaging; multiple areas</t>
  </si>
  <si>
    <t>78306</t>
  </si>
  <si>
    <t>Bone and/or joint imaging; whole body</t>
  </si>
  <si>
    <t>78315</t>
  </si>
  <si>
    <t>Bone and/or joint imaging; 3 three phase study</t>
  </si>
  <si>
    <t>78320</t>
  </si>
  <si>
    <t>Bone and/or joint imaging; tomographic (SPECT)</t>
  </si>
  <si>
    <t>78350</t>
  </si>
  <si>
    <t>78351</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</si>
  <si>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</si>
  <si>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</si>
  <si>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</si>
  <si>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</si>
  <si>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</si>
  <si>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78428</t>
  </si>
  <si>
    <t>Cardiac shunt detection</t>
  </si>
  <si>
    <t>78445</t>
  </si>
  <si>
    <t>Non-cardiac vascular flow imaging (ie, angiography, venography)</t>
  </si>
  <si>
    <t>78451</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</si>
  <si>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</si>
  <si>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78452</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</si>
  <si>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</si>
  <si>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78453</t>
  </si>
  <si>
    <t>Myocardial perfusion imaging, planar (including qualitative or quantitative wall motion, ejection fraction by first pass or gated technique, additional quantification, when performed); single study, at rest or stress (exercise or pharmacologic)</t>
  </si>
  <si>
    <t>78454</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</si>
  <si>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</si>
  <si>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78456</t>
  </si>
  <si>
    <t>Acute venous thrombus imaging, peptide</t>
  </si>
  <si>
    <t>78457</t>
  </si>
  <si>
    <t>Venous thrombosis imaging, venogram; unilateral</t>
  </si>
  <si>
    <t>78458</t>
  </si>
  <si>
    <t>Venous thrombosis imaging, venogram; bilateral</t>
  </si>
  <si>
    <t>78459</t>
  </si>
  <si>
    <t>Myocardial imaging, positron emission tomography (PET), metabolic evaluation</t>
  </si>
  <si>
    <t>78466</t>
  </si>
  <si>
    <t>Myocardial imaging, infarct avid, planar; qualitative or quantitative</t>
  </si>
  <si>
    <t>78468</t>
  </si>
  <si>
    <t>Myocardial imaging, infarct avid, planar; with ejection fraction by first pass technique</t>
  </si>
  <si>
    <t>78469</t>
  </si>
  <si>
    <t>Myocardial imaging, infarct avid, planar; tomographic SPECT with or without quantification</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</si>
  <si>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</si>
  <si>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</si>
  <si>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78473</t>
  </si>
  <si>
    <t>Cardiac blood pool imaging, gated equilibrium; multiple studies, wall motion study plus ejection fraction, at rest and stress (exercise and/or pharmacologic), with or without additional quantification</t>
  </si>
  <si>
    <t>78481</t>
  </si>
  <si>
    <t xml:space="preserve">Cardiac blood pool imaging (planar), first pass technique; single study, at rest or with stress (exercise and/or pharmacologic), wall motion study plus ejection fraction, with or without quantification </t>
  </si>
  <si>
    <t>78483</t>
  </si>
  <si>
    <t xml:space="preserve">Cardiac blood pool imaging (planar), first pass technique; multiple studies, at rest and with stress (exercise and/or pharmacologic), wall motion study plus ejection fraction, with or without quantification </t>
  </si>
  <si>
    <t>78491</t>
  </si>
  <si>
    <t>Myocardial imaging, positron emission tomography (PET), perfusion; single study at rest or stress</t>
  </si>
  <si>
    <t>78492</t>
  </si>
  <si>
    <t>Myocardial imaging, positron emission tomography (PET), perfusion; multiple studies at rest and/or stress</t>
  </si>
  <si>
    <t>78494</t>
  </si>
  <si>
    <t>Cardiac blood pool imaging, gated equilibrium, SPECT, at rest, wall motion study plus ejection fraction, with or without quantitative processing</t>
  </si>
  <si>
    <t>78496</t>
  </si>
  <si>
    <t>Cardiac blood pool imaging, gated equilibrium, single study, at rest, with right ventricular ejection fraction by first pass technique (Use 78496 in conjunction with 78472)</t>
  </si>
  <si>
    <t>78499</t>
  </si>
  <si>
    <t>Unlisted cardiovascular procedure, diagnostic nuclear medicine</t>
  </si>
  <si>
    <t>78599</t>
  </si>
  <si>
    <t>Unlisted respiratory procedure, diagnostic nuclear medicine</t>
  </si>
  <si>
    <t>78600</t>
  </si>
  <si>
    <t>Brain imaging, less than 4 static views;</t>
  </si>
  <si>
    <t>78601</t>
  </si>
  <si>
    <t>Brain imaging, less than 4 static views; with vascular flow</t>
  </si>
  <si>
    <t>78605</t>
  </si>
  <si>
    <t>Brain imaging, minimum 4 static views;</t>
  </si>
  <si>
    <t>78606</t>
  </si>
  <si>
    <t>Brain imaging, minimum 4 static views; with vascular flow</t>
  </si>
  <si>
    <t>78607</t>
  </si>
  <si>
    <t>Brain imaging, tomographic (SPECT)</t>
  </si>
  <si>
    <t>78608</t>
  </si>
  <si>
    <t>Brain imaging, positron emission tomography (PET); metabolic evaluation</t>
  </si>
  <si>
    <t>78609</t>
  </si>
  <si>
    <t>Brain imaging, positron emission tomography (PET); perfusion evaluation</t>
  </si>
  <si>
    <t>78610</t>
  </si>
  <si>
    <t>Brain imaging, vascular flow only</t>
  </si>
  <si>
    <t>78630</t>
  </si>
  <si>
    <t>Cerebrospinal fluid flow, imaging (not including introduction of material); cisternography (For injection procedure, see 61000-61070, 62270-62319)</t>
  </si>
  <si>
    <t>78635</t>
  </si>
  <si>
    <t>Cerebrospinal fluid flow, imaging (not including introduction of material); ventriculography (For injection procedure, see 61000-61070, 62270-62294)</t>
  </si>
  <si>
    <t>78645</t>
  </si>
  <si>
    <t>Cerebrospinal fluid flow, imaging (not including introduction of material); shunt evaluation (For injection procedure, see 61000-61070, 62270-62294)</t>
  </si>
  <si>
    <t>78647</t>
  </si>
  <si>
    <t>Cerebrospinal fluid flow, imaging (not including introduction of material); tomographic (SPECT)</t>
  </si>
  <si>
    <t>78650</t>
  </si>
  <si>
    <t>Cerebrospinal fluid leakage detection and localization</t>
  </si>
  <si>
    <t>78660</t>
  </si>
  <si>
    <t>Radiopharmaceutical dacryocystography</t>
  </si>
  <si>
    <t>78699</t>
  </si>
  <si>
    <t>Unlisted nervous system procedure, diagnostic nuclear medicine</t>
  </si>
  <si>
    <t>78700</t>
  </si>
  <si>
    <t>Kidney imaging morphology</t>
  </si>
  <si>
    <t>78701</t>
  </si>
  <si>
    <t>Kidney imaging morphology with vascular flow and function, single study, with pharmacological intervention (eg, angiotensin converting enzyme inhibitor and/or diuretic)</t>
  </si>
  <si>
    <t>78707</t>
  </si>
  <si>
    <t>Kidney imaging morphology with vascular flow and function; single study without pharmacological intervention</t>
  </si>
  <si>
    <t>78708</t>
  </si>
  <si>
    <t>Kidney imaging morphology with vascular flow and function; single study, with pharmacological intervention (eg, angiotensin converting enzyme inhibitor and/or diuretic)</t>
  </si>
  <si>
    <t>78709</t>
  </si>
  <si>
    <t>Kidney imaging morphology with vascular flow and function; multiple studies, with and without pharmacological intervention (eg, angiotensin converting enzyme inhibitor and/or diuretic)</t>
  </si>
  <si>
    <t>78710</t>
  </si>
  <si>
    <t>Kidney imaging morphology tomographic (SPECT)</t>
  </si>
  <si>
    <t>78725</t>
  </si>
  <si>
    <t>Kidney function study, non-imaging radioisotopic study</t>
  </si>
  <si>
    <t>78730</t>
  </si>
  <si>
    <t>78740</t>
  </si>
  <si>
    <t>Ureteral reflux study (radiopharmaceutical voiding cystogram)                                                                                        For catheterization see 51701, 51702, 51703</t>
  </si>
  <si>
    <t>78761</t>
  </si>
  <si>
    <t>Testicular imaging with vascular flow</t>
  </si>
  <si>
    <t>78799</t>
  </si>
  <si>
    <t>78800</t>
  </si>
  <si>
    <t>Radiopharmaceutical localization of tumor or distribution of radiopharmaceutical agent(s); limited area</t>
  </si>
  <si>
    <t>78801</t>
  </si>
  <si>
    <t>Radiopharmaceutical localization of tumor or distribution of radiopharmaceutical agent(s); multiple areas</t>
  </si>
  <si>
    <t>78802</t>
  </si>
  <si>
    <t>Radiopharmaceutical localization of tumor or distribution of radiopharmaceutical agent(s); whole body, single day imaging</t>
  </si>
  <si>
    <t>78803</t>
  </si>
  <si>
    <t>Radiopharmaceutical localization of tumor or distribution of radiopharmaceutical agent(s); tomographic (SPECT)</t>
  </si>
  <si>
    <t>78804</t>
  </si>
  <si>
    <t>Radiopharmaceutical localization of tumor or distribution of radiopharmaceutical agent(s); whole body, requiring 2 or more days imaging</t>
  </si>
  <si>
    <t>78805</t>
  </si>
  <si>
    <t>Radiopharmaceutical localization of inflammatory process; limited area</t>
  </si>
  <si>
    <t>78806</t>
  </si>
  <si>
    <t>Radiopharmaceutical localization of inflammatory process; whole body</t>
  </si>
  <si>
    <t>78807</t>
  </si>
  <si>
    <t>Radiopharmaceutical localization of inflammatory process; tomographic (SPECT) (For imaging bone infectious or inflammatory disease with a bone imaging radiopharmaceutical, see 78300, 78305, 78306)</t>
  </si>
  <si>
    <t>78808</t>
  </si>
  <si>
    <t>Injection procedure for radiopharmaceutical localization by non-imaging probe study, intravenous (eg, parathyroid adenoma)(For sentinel lymph node identification, use 38792)</t>
  </si>
  <si>
    <t>78811</t>
  </si>
  <si>
    <t>Positron emission tomography (PET) imaging; limited area (eg. chest, head/neck)</t>
  </si>
  <si>
    <t>78812</t>
  </si>
  <si>
    <t>Positron emission tomography (PET) imaging; skull base to mid-thigh</t>
  </si>
  <si>
    <t>78813</t>
  </si>
  <si>
    <t>Positron emission tomography (PET) imaging; whole body</t>
  </si>
  <si>
    <t>78814</t>
  </si>
  <si>
    <t>Positron emission tomography (PET) with concurrently acquired computed tomography (CT) for attenuation correction and anatomical localization imaging; limited area (eg, chest, head/neck)</t>
  </si>
  <si>
    <t>78815</t>
  </si>
  <si>
    <t>Positron emission tomography (PET) with concurrently acquired computed tomography (CT) for attenuation correction and anatomical localization imaging; skull base to mid-thigh</t>
  </si>
  <si>
    <t>78816</t>
  </si>
  <si>
    <t>Positron emission tomography (PET) with concurrently acquired computed tomography (CT) for attenuation correction and anatomical localization imaging; whole body</t>
  </si>
  <si>
    <t>78999</t>
  </si>
  <si>
    <t>Unlisted miscellaneous procedure, diagnostic nuclear medicine</t>
  </si>
  <si>
    <t>79005</t>
  </si>
  <si>
    <t>Radiopharmaceutical therapy, by oral administration (For monoclonal antibody by intravenous infusion, use 79403)</t>
  </si>
  <si>
    <t>79101</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</si>
  <si>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</si>
  <si>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79200</t>
  </si>
  <si>
    <t>Radiopharmaceutical therapy, by intracavitary administration</t>
  </si>
  <si>
    <t>79300</t>
  </si>
  <si>
    <t>Radiopharmaceutical therapy, by interstitial radioactive colloid administration</t>
  </si>
  <si>
    <t>79403</t>
  </si>
  <si>
    <t>Radiopharmaceutical therapy, radiolabeled monoclonal antibody by intravenous infusion (For pre-treatment imaging, see 78802, 78804) (Do not use in conjunction with 79101)</t>
  </si>
  <si>
    <t>79440</t>
  </si>
  <si>
    <t>Radiopharmaceutical therapy, by intra-articular</t>
  </si>
  <si>
    <t>79445</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</si>
  <si>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</si>
  <si>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79999</t>
  </si>
  <si>
    <t>93015</t>
  </si>
  <si>
    <t>Cardiovascular stress test using maximal or submaximal treadmill or bicycle exercise, continuous electrocardiographic monitoring, and/or pharmacological stress; with physician supervision, with interpretation and report</t>
  </si>
  <si>
    <t>93016</t>
  </si>
  <si>
    <t>Cardiovascular stress test using maximal or submaximal treadmill or bicycle exercise, continuous electrocardiographic monitoring, and/or pharmacological stress; physician supervision only, without interpretation and report</t>
  </si>
  <si>
    <t>93017</t>
  </si>
  <si>
    <t>Cardiovascular stress test using maximal or submaximal treadmill or bicycle exercise, continuous electrocardiographic monitoring, and/or pharmacological stress; tracing only, without interpretation and report</t>
  </si>
  <si>
    <t>93018</t>
  </si>
  <si>
    <t>Cardiovascular stress test using maximal or submaximal treadmill or bicycle exercise, continuous electrocardiographic monitoring, and/or pharmacological stress; interpretation and report only</t>
  </si>
  <si>
    <t>Chemotherapy administration, intravenous infusion technique; up to one hour, single or initial substance/drug</t>
  </si>
  <si>
    <t>Admin + supply, tositumomab, 450 mg (Use this code for Bexxar)</t>
  </si>
  <si>
    <t>Noncovered service</t>
  </si>
  <si>
    <t>Statutory exclusion</t>
  </si>
  <si>
    <t>78267</t>
  </si>
  <si>
    <t>78268</t>
  </si>
  <si>
    <t>Urea breath test, C-14 (isotopic); acquisition for analysis</t>
  </si>
  <si>
    <t>Urea breath test, C-14 (isotopic); analysis</t>
  </si>
  <si>
    <t>Unlisted genitourinary procedure; diagnostic nuclear</t>
  </si>
  <si>
    <t>Radiopharmaceutical therapy, unlisted procedure</t>
  </si>
  <si>
    <t>Hepatobiliary system imaging, including gallbladder when present</t>
  </si>
  <si>
    <t>Hepatobiliary system imaging, including gallbladder when present; with pharmacologic intervention, including quantitative measurement(s) when performed</t>
  </si>
  <si>
    <t>Quantitative differential pulmonary perfusion, including imaging when performed</t>
  </si>
  <si>
    <t>Pulmonary ventilation imaging (eg, aerosol or gas)</t>
  </si>
  <si>
    <t>Pulmonary perfusion imaging (eg, particulate)</t>
  </si>
  <si>
    <t>Pulmonary ventilation imaging (eg, aerosol or gas) and perfusion imaging</t>
  </si>
  <si>
    <t>Quantitative differential pulmonary perfusion and ventilation (eg aerosol or gas), including imaging when performed</t>
  </si>
  <si>
    <r>
      <t xml:space="preserve">Injection procedure; </t>
    </r>
    <r>
      <rPr>
        <u/>
        <sz val="11"/>
        <rFont val="Arial"/>
        <family val="2"/>
      </rPr>
      <t>radioactive tracer</t>
    </r>
    <r>
      <rPr>
        <sz val="11"/>
        <rFont val="Arial"/>
        <family val="2"/>
      </rPr>
      <t xml:space="preserve"> for identification of sentinel node</t>
    </r>
  </si>
  <si>
    <t>Salivary gland imaging, with serial images</t>
  </si>
  <si>
    <t>Bone density (bone mineral content) study, 1 or more sites; single photon absorptiometry</t>
  </si>
  <si>
    <r>
      <t xml:space="preserve">Intraoperative identification (eg, mapping) of sentinel lymph node(s) includes injection of non-radioactive dye, when performed </t>
    </r>
    <r>
      <rPr>
        <sz val="8"/>
        <rFont val="Arial"/>
        <family val="2"/>
      </rPr>
      <t xml:space="preserve">
(List separately in addition to code for primary procedure) 
(For injection of radioactive tracer for identification of sentinel node, use 38792)
(Use in conjunction with 19302,19307,38500,38510, 38520,38525,38530,38542,38740,38745)  </t>
    </r>
  </si>
  <si>
    <t>Global Facility</t>
  </si>
  <si>
    <t>Global Non Facility</t>
  </si>
  <si>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</si>
  <si>
    <r>
      <t xml:space="preserve">Thyroid </t>
    </r>
    <r>
      <rPr>
        <b/>
        <u/>
        <sz val="11"/>
        <color theme="1"/>
        <rFont val="Arial"/>
        <family val="2"/>
      </rPr>
      <t>uptake</t>
    </r>
    <r>
      <rPr>
        <sz val="11"/>
        <color theme="1"/>
        <rFont val="Arial"/>
        <family val="2"/>
      </rPr>
      <t xml:space="preserve">, </t>
    </r>
    <r>
      <rPr>
        <b/>
        <sz val="11"/>
        <color theme="1"/>
        <rFont val="Arial"/>
        <family val="2"/>
      </rPr>
      <t>single</t>
    </r>
    <r>
      <rPr>
        <sz val="11"/>
        <color theme="1"/>
        <rFont val="Arial"/>
        <family val="2"/>
      </rPr>
      <t xml:space="preserve"> or </t>
    </r>
    <r>
      <rPr>
        <b/>
        <sz val="11"/>
        <color theme="1"/>
        <rFont val="Arial"/>
        <family val="2"/>
      </rPr>
      <t>multiple</t>
    </r>
    <r>
      <rPr>
        <sz val="11"/>
        <color theme="1"/>
        <rFont val="Arial"/>
        <family val="2"/>
      </rPr>
      <t xml:space="preserve"> quantitative measurement(s) (including stimulation, suppression, or discharge, when performed)</t>
    </r>
  </si>
  <si>
    <r>
      <t xml:space="preserve">Thyroid </t>
    </r>
    <r>
      <rPr>
        <b/>
        <u/>
        <sz val="11"/>
        <color theme="1"/>
        <rFont val="Arial"/>
        <family val="2"/>
      </rPr>
      <t>imaging</t>
    </r>
    <r>
      <rPr>
        <sz val="11"/>
        <color theme="1"/>
        <rFont val="Arial"/>
        <family val="2"/>
      </rPr>
      <t xml:space="preserve"> (including vascular flow, when performed)</t>
    </r>
  </si>
  <si>
    <t>Parathyroid planar imaging (including subtraction, when performed); with tomographic (SPECT)</t>
  </si>
  <si>
    <r>
      <t xml:space="preserve">Parathyroid </t>
    </r>
    <r>
      <rPr>
        <u/>
        <sz val="11"/>
        <color theme="1"/>
        <rFont val="Arial"/>
        <family val="2"/>
      </rPr>
      <t>planar</t>
    </r>
    <r>
      <rPr>
        <sz val="11"/>
        <color theme="1"/>
        <rFont val="Arial"/>
        <family val="2"/>
      </rPr>
      <t xml:space="preserve"> imaging </t>
    </r>
    <r>
      <rPr>
        <u/>
        <sz val="11"/>
        <color theme="1"/>
        <rFont val="Arial"/>
        <family val="2"/>
      </rPr>
      <t>(including subtraction, when performed)</t>
    </r>
  </si>
  <si>
    <t>Parathyroid planar imaging (including subtraction, when performed); with tomographic (SPECT), and concurrently acquired computed tomography (CT) for anatomical localization</t>
  </si>
  <si>
    <r>
      <t xml:space="preserve">Thyroid </t>
    </r>
    <r>
      <rPr>
        <b/>
        <u/>
        <sz val="11"/>
        <color theme="1"/>
        <rFont val="Arial"/>
        <family val="2"/>
      </rPr>
      <t>imaging</t>
    </r>
    <r>
      <rPr>
        <sz val="11"/>
        <color theme="1"/>
        <rFont val="Arial"/>
        <family val="2"/>
      </rPr>
      <t xml:space="preserve"> (including vascular flow, when performed); with </t>
    </r>
    <r>
      <rPr>
        <b/>
        <sz val="11"/>
        <color theme="1"/>
        <rFont val="Arial"/>
        <family val="2"/>
      </rPr>
      <t>single</t>
    </r>
    <r>
      <rPr>
        <sz val="11"/>
        <color theme="1"/>
        <rFont val="Arial"/>
        <family val="2"/>
      </rPr>
      <t xml:space="preserve"> or </t>
    </r>
    <r>
      <rPr>
        <b/>
        <sz val="11"/>
        <color theme="1"/>
        <rFont val="Arial"/>
        <family val="2"/>
      </rPr>
      <t xml:space="preserve">multiple uptake(s) </t>
    </r>
    <r>
      <rPr>
        <sz val="11"/>
        <color theme="1"/>
        <rFont val="Arial"/>
        <family val="2"/>
      </rPr>
      <t>quantitative measurement(s) (including stimulation, suppression, or discharge, when performed)</t>
    </r>
  </si>
  <si>
    <t>38792</t>
  </si>
  <si>
    <t>38900</t>
  </si>
  <si>
    <t>78012</t>
  </si>
  <si>
    <t>78013</t>
  </si>
  <si>
    <t>78014</t>
  </si>
  <si>
    <t>78070</t>
  </si>
  <si>
    <t>78071</t>
  </si>
  <si>
    <t>78072</t>
  </si>
  <si>
    <t xml:space="preserve">78226          </t>
  </si>
  <si>
    <t xml:space="preserve">78227          </t>
  </si>
  <si>
    <t xml:space="preserve">78579          </t>
  </si>
  <si>
    <t xml:space="preserve">78580         </t>
  </si>
  <si>
    <t xml:space="preserve">78582          </t>
  </si>
  <si>
    <t xml:space="preserve">78597          </t>
  </si>
  <si>
    <t xml:space="preserve">78598          </t>
  </si>
  <si>
    <t>** CY2014-F Non-facility Total RVUs</t>
  </si>
  <si>
    <t>** CY2015-F Non-facility Total RVUs</t>
  </si>
  <si>
    <r>
      <t>% RVU Change F14</t>
    </r>
    <r>
      <rPr>
        <b/>
        <sz val="11"/>
        <color indexed="8"/>
        <rFont val="Arial"/>
        <family val="2"/>
      </rPr>
      <t xml:space="preserve"> to F15 </t>
    </r>
  </si>
  <si>
    <r>
      <t xml:space="preserve">FINAL 2014 Compared to </t>
    </r>
    <r>
      <rPr>
        <b/>
        <sz val="16"/>
        <color rgb="FFFF0000"/>
        <rFont val="Arial"/>
        <family val="2"/>
      </rPr>
      <t xml:space="preserve">FINAL 2015 Rates     </t>
    </r>
    <r>
      <rPr>
        <b/>
        <sz val="16"/>
        <rFont val="Arial"/>
        <family val="2"/>
      </rPr>
      <t xml:space="preserve">                               </t>
    </r>
    <r>
      <rPr>
        <b/>
        <u/>
        <sz val="16"/>
        <rFont val="Arial"/>
        <family val="2"/>
      </rPr>
      <t xml:space="preserve">                                                                                                                                                                                                                                                                                                         </t>
    </r>
    <r>
      <rPr>
        <b/>
        <sz val="16"/>
        <rFont val="Arial"/>
        <family val="2"/>
      </rPr>
      <t xml:space="preserve">                                                                                                                              </t>
    </r>
    <r>
      <rPr>
        <b/>
        <sz val="16"/>
        <color indexed="10"/>
        <rFont val="Arial"/>
        <family val="2"/>
      </rPr>
      <t xml:space="preserve">Medicare Physician Fee Schedule     </t>
    </r>
    <r>
      <rPr>
        <b/>
        <sz val="16"/>
        <rFont val="Arial"/>
        <family val="2"/>
      </rPr>
      <t xml:space="preserve">                                                                                                                                                                                                                                                    Nuclear Medicine Procedures, Radiopharmaceuticals, and Drugs                                                                                                   </t>
    </r>
  </si>
  <si>
    <t>CY2015 MPFS Final Rule</t>
  </si>
  <si>
    <t>Conversion Factor (CF) CY 2014</t>
  </si>
  <si>
    <t>Conversion Factor (CF) CY 2015 1/1/15-3/31/15</t>
  </si>
  <si>
    <t xml:space="preserve">CF % Change CY14 vs. CY15 1/1/15-3/31/15 </t>
  </si>
  <si>
    <t>Conversion Factor (CF) CY 2015 4/1/15-12/31/15</t>
  </si>
  <si>
    <t>CF % Change CY14 vs. CY15 4/1/15-12/31/15</t>
  </si>
  <si>
    <t>CY2014 MPFS Final Rule</t>
  </si>
  <si>
    <t xml:space="preserve">vs. </t>
  </si>
  <si>
    <t>0.00</t>
  </si>
  <si>
    <t>Updated January 6, 2015</t>
  </si>
  <si>
    <t>77080</t>
  </si>
  <si>
    <t>Dual-energy X-ray absorptiometry, bone density study, 1 or more sites; axial skeleton (eg, hips, pelvis, spine)</t>
  </si>
  <si>
    <t xml:space="preserve"> Dual-energy X-ray absorptiometry (DXA), bone density study, 1 or more sites; axial skeleton (eg, hips, pelvis, spine), including vertebral fracture assessment</t>
  </si>
  <si>
    <t>Vertebral fractureassessment via dual-energy X-rayabsorptiometry (DXA)</t>
  </si>
  <si>
    <r>
      <rPr>
        <sz val="8"/>
        <color theme="1"/>
        <rFont val="Arial"/>
        <family val="2"/>
      </rPr>
      <t>NEW</t>
    </r>
    <r>
      <rPr>
        <sz val="8"/>
        <rFont val="Arial"/>
        <family val="2"/>
      </rPr>
      <t xml:space="preserve"> </t>
    </r>
    <r>
      <rPr>
        <sz val="11"/>
        <rFont val="Arial"/>
        <family val="2"/>
      </rPr>
      <t xml:space="preserve">         77085</t>
    </r>
  </si>
  <si>
    <r>
      <rPr>
        <sz val="8"/>
        <color theme="1"/>
        <rFont val="Arial"/>
        <family val="2"/>
      </rPr>
      <t xml:space="preserve">NEW                 </t>
    </r>
    <r>
      <rPr>
        <sz val="11"/>
        <rFont val="Arial"/>
        <family val="2"/>
      </rPr>
      <t>77086</t>
    </r>
  </si>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</sst>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00000"/>
    <numFmt numFmtId="165" formatCode="[$-409]General"/>
    <numFmt numFmtId="166" formatCode="mmmm\ d\,\ yyyy"/>
    <numFmt numFmtId="167" formatCode="_(\$* #,##0.00_);_(\$* \(#,##0.00\);_(\$* \-??_);_(@_)"/>
    <numFmt numFmtId="168" formatCode="&quot;$&quot;#,##0.00"/>
    <numFmt numFmtId="169" formatCode="&quot;$&quot;#,##0.0000"/>
    <numFmt numFmtId="170" formatCode="&quot;$&quot;#,##0.000000"/>
  </numFmts>
  <fonts count="54">
    <font>
      <sz val="11"/>
      <color theme="1"/>
      <name val="Calibri"/>
      <family val="2"/>
      <scheme val="minor"/>
    </font>
    <font>
      <sz val="10"/>
      <name val="MS Sans Serif"/>
      <family val="2"/>
    </font>
    <font>
      <u/>
      <sz val="11"/>
      <color theme="10"/>
      <name val="Calibri"/>
      <family val="2"/>
    </font>
    <font>
      <sz val="11"/>
      <color theme="1"/>
      <name val="Calibri"/>
      <family val="2"/>
      <scheme val="minor"/>
    </font>
    <font>
      <sz val="10"/>
      <name val="MS Sans Serif"/>
      <family val="2"/>
    </font>
    <font>
      <sz val="10"/>
      <name val="Arial"/>
      <family val="2"/>
    </font>
    <font>
      <sz val="11"/>
      <color theme="1"/>
      <name val="Arial"/>
      <family val="2"/>
    </font>
    <font>
      <sz val="10"/>
      <color theme="1"/>
      <name val="MS Sans Serif1"/>
    </font>
    <font>
      <b/>
      <i/>
      <sz val="16"/>
      <color theme="1"/>
      <name val="Arial"/>
      <family val="2"/>
    </font>
    <font>
      <sz val="10"/>
      <color theme="1"/>
      <name val="Arial"/>
      <family val="2"/>
    </font>
    <font>
      <b/>
      <i/>
      <u/>
      <sz val="11"/>
      <color theme="1"/>
      <name val="Arial"/>
      <family val="2"/>
    </font>
    <font>
      <sz val="10"/>
      <name val="Arial"/>
      <family val="2"/>
    </font>
    <font>
      <u/>
      <sz val="10"/>
      <color indexed="12"/>
      <name val="Arial"/>
      <family val="2"/>
    </font>
    <font>
      <sz val="11"/>
      <name val="Arial"/>
      <family val="2"/>
    </font>
    <font>
      <b/>
      <sz val="11"/>
      <name val="Arial"/>
      <family val="2"/>
    </font>
    <font>
      <u/>
      <sz val="11"/>
      <name val="Arial"/>
      <family val="2"/>
    </font>
    <font>
      <b/>
      <sz val="11"/>
      <color theme="1"/>
      <name val="Arial"/>
      <family val="2"/>
    </font>
    <font>
      <b/>
      <sz val="12"/>
      <name val="Arial"/>
      <family val="2"/>
    </font>
    <font>
      <u/>
      <sz val="11"/>
      <color theme="10"/>
      <name val="Arial"/>
      <family val="2"/>
    </font>
    <font>
      <b/>
      <sz val="10"/>
      <name val="Arial"/>
      <family val="2"/>
    </font>
    <font>
      <b/>
      <sz val="10"/>
      <color theme="1"/>
      <name val="Arial"/>
      <family val="2"/>
    </font>
    <font>
      <b/>
      <sz val="11"/>
      <color indexed="8"/>
      <name val="Arial"/>
      <family val="2"/>
    </font>
    <font>
      <i/>
      <sz val="11"/>
      <color theme="1"/>
      <name val="Arial"/>
      <family val="2"/>
    </font>
    <font>
      <sz val="8"/>
      <name val="Arial"/>
      <family val="2"/>
    </font>
    <font>
      <b/>
      <sz val="16"/>
      <name val="Arial"/>
      <family val="2"/>
    </font>
    <font>
      <b/>
      <sz val="16"/>
      <color rgb="FFFF0000"/>
      <name val="Arial"/>
      <family val="2"/>
    </font>
    <font>
      <b/>
      <u/>
      <sz val="16"/>
      <name val="Arial"/>
      <family val="2"/>
    </font>
    <font>
      <b/>
      <sz val="16"/>
      <color indexed="10"/>
      <name val="Arial"/>
      <family val="2"/>
    </font>
    <font>
      <sz val="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Arial"/>
      <family val="2"/>
    </font>
    <font>
      <u/>
      <sz val="11"/>
      <color theme="1"/>
      <name val="Arial"/>
      <family val="2"/>
    </font>
    <font>
      <sz val="10"/>
      <name val="MS Sans Serif"/>
    </font>
    <font>
      <sz val="10"/>
      <name val="Arial"/>
    </font>
    <font>
      <sz val="11"/>
      <color indexed="8"/>
      <name val="Calibri"/>
      <family val="2"/>
    </font>
    <font>
      <sz val="10"/>
      <name val="Arial"/>
      <family val="2"/>
      <charset val="1"/>
    </font>
    <font>
      <sz val="10"/>
      <name val="System"/>
      <family val="2"/>
    </font>
    <font>
      <sz val="11"/>
      <name val="Calibri"/>
      <family val="2"/>
    </font>
    <font>
      <sz val="8"/>
      <color theme="1"/>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4">
    <xf numFmtId="0" fontId="0" fillId="0" borderId="0"/>
    <xf numFmtId="0" fontId="2" fillId="0" borderId="0" applyNumberFormat="0" applyFill="0" applyBorder="0" applyAlignment="0" applyProtection="0">
      <alignment vertical="top"/>
      <protection locked="0"/>
    </xf>
    <xf numFmtId="0" fontId="4" fillId="0" borderId="0"/>
    <xf numFmtId="0" fontId="5" fillId="0" borderId="0"/>
    <xf numFmtId="0" fontId="5" fillId="0" borderId="0"/>
    <xf numFmtId="0" fontId="6" fillId="0" borderId="0"/>
    <xf numFmtId="165" fontId="7" fillId="0" borderId="0"/>
    <xf numFmtId="0" fontId="8" fillId="0" borderId="0">
      <alignment horizontal="center"/>
    </xf>
    <xf numFmtId="0" fontId="8" fillId="0" borderId="0">
      <alignment horizontal="center" textRotation="90"/>
    </xf>
    <xf numFmtId="165" fontId="9" fillId="0" borderId="0"/>
    <xf numFmtId="165" fontId="9" fillId="0" borderId="0"/>
    <xf numFmtId="0" fontId="10" fillId="0" borderId="0"/>
    <xf numFmtId="0" fontId="10" fillId="0" borderId="0"/>
    <xf numFmtId="44" fontId="5" fillId="0" borderId="0" applyFont="0" applyFill="0" applyBorder="0" applyAlignment="0" applyProtection="0"/>
    <xf numFmtId="0" fontId="11" fillId="0" borderId="0"/>
    <xf numFmtId="0" fontId="12" fillId="0" borderId="0" applyNumberFormat="0" applyFill="0" applyBorder="0" applyAlignment="0" applyProtection="0">
      <alignment vertical="top"/>
      <protection locked="0"/>
    </xf>
    <xf numFmtId="9" fontId="5" fillId="0" borderId="0" applyFont="0" applyFill="0" applyBorder="0" applyAlignment="0" applyProtection="0"/>
    <xf numFmtId="0" fontId="3" fillId="0" borderId="0"/>
    <xf numFmtId="0" fontId="5"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8" applyNumberFormat="0" applyAlignment="0" applyProtection="0"/>
    <xf numFmtId="0" fontId="37" fillId="8" borderId="9" applyNumberFormat="0" applyAlignment="0" applyProtection="0"/>
    <xf numFmtId="0" fontId="38" fillId="8" borderId="8" applyNumberFormat="0" applyAlignment="0" applyProtection="0"/>
    <xf numFmtId="0" fontId="39" fillId="0" borderId="10" applyNumberFormat="0" applyFill="0" applyAlignment="0" applyProtection="0"/>
    <xf numFmtId="0" fontId="40" fillId="9" borderId="11" applyNumberFormat="0" applyAlignment="0" applyProtection="0"/>
    <xf numFmtId="0" fontId="41" fillId="0" borderId="0" applyNumberFormat="0" applyFill="0" applyBorder="0" applyAlignment="0" applyProtection="0"/>
    <xf numFmtId="0" fontId="3" fillId="10" borderId="12" applyNumberFormat="0" applyFont="0" applyAlignment="0" applyProtection="0"/>
    <xf numFmtId="0" fontId="42" fillId="0" borderId="0" applyNumberFormat="0" applyFill="0" applyBorder="0" applyAlignment="0" applyProtection="0"/>
    <xf numFmtId="0" fontId="43" fillId="0" borderId="13" applyNumberFormat="0" applyFill="0" applyAlignment="0" applyProtection="0"/>
    <xf numFmtId="0" fontId="44"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4" fillId="34" borderId="0" applyNumberFormat="0" applyBorder="0" applyAlignment="0" applyProtection="0"/>
    <xf numFmtId="0" fontId="1" fillId="0" borderId="0"/>
    <xf numFmtId="0" fontId="1" fillId="0" borderId="0"/>
    <xf numFmtId="9" fontId="3" fillId="0" borderId="0" applyFont="0" applyFill="0" applyBorder="0" applyAlignment="0" applyProtection="0"/>
    <xf numFmtId="0" fontId="4" fillId="0" borderId="0"/>
    <xf numFmtId="44" fontId="3" fillId="0" borderId="0" applyFont="0" applyFill="0" applyBorder="0" applyAlignment="0" applyProtection="0"/>
    <xf numFmtId="0" fontId="47" fillId="0" borderId="0"/>
    <xf numFmtId="0" fontId="48" fillId="0" borderId="0"/>
    <xf numFmtId="0" fontId="47" fillId="0" borderId="0"/>
    <xf numFmtId="0" fontId="1" fillId="0" borderId="0"/>
    <xf numFmtId="0" fontId="5" fillId="0" borderId="0"/>
    <xf numFmtId="0" fontId="1" fillId="0" borderId="0"/>
    <xf numFmtId="0" fontId="1" fillId="0" borderId="0"/>
    <xf numFmtId="0" fontId="5" fillId="0" borderId="0"/>
    <xf numFmtId="0" fontId="1" fillId="0" borderId="0"/>
    <xf numFmtId="167" fontId="5" fillId="0" borderId="0" applyFill="0" applyBorder="0" applyAlignment="0" applyProtection="0"/>
    <xf numFmtId="0" fontId="50" fillId="0" borderId="0"/>
    <xf numFmtId="0" fontId="12" fillId="0" borderId="0" applyNumberFormat="0" applyFill="0" applyBorder="0" applyAlignment="0" applyProtection="0"/>
    <xf numFmtId="0" fontId="49" fillId="0" borderId="0"/>
    <xf numFmtId="9" fontId="5" fillId="0" borderId="0" applyFill="0" applyBorder="0" applyAlignment="0" applyProtection="0"/>
    <xf numFmtId="0" fontId="3" fillId="0" borderId="0"/>
    <xf numFmtId="0" fontId="3" fillId="0" borderId="0"/>
    <xf numFmtId="0" fontId="5" fillId="0" borderId="0"/>
    <xf numFmtId="167" fontId="5" fillId="0" borderId="0" applyFill="0" applyBorder="0" applyAlignment="0" applyProtection="0"/>
    <xf numFmtId="9" fontId="5" fillId="0" borderId="0" applyFill="0" applyBorder="0" applyAlignment="0" applyProtection="0"/>
    <xf numFmtId="0" fontId="3" fillId="0" borderId="0"/>
    <xf numFmtId="0" fontId="3" fillId="0" borderId="0"/>
    <xf numFmtId="0" fontId="3" fillId="0" borderId="0"/>
    <xf numFmtId="0" fontId="5" fillId="0" borderId="0"/>
    <xf numFmtId="0" fontId="1" fillId="0" borderId="0"/>
    <xf numFmtId="0" fontId="1" fillId="0" borderId="0"/>
    <xf numFmtId="0" fontId="3" fillId="0" borderId="0"/>
    <xf numFmtId="0" fontId="51" fillId="0" borderId="0"/>
    <xf numFmtId="0" fontId="3" fillId="0" borderId="0"/>
    <xf numFmtId="0" fontId="3" fillId="0" borderId="0"/>
  </cellStyleXfs>
  <cellXfs count="101">
    <xf numFmtId="0" fontId="0" fillId="0" borderId="0" xfId="0"/>
    <xf numFmtId="49" fontId="13" fillId="0" borderId="1" xfId="14" applyNumberFormat="1" applyFont="1" applyFill="1" applyBorder="1" applyAlignment="1">
      <alignment horizontal="center" vertical="center" wrapText="1"/>
    </xf>
    <xf numFmtId="4" fontId="5" fillId="0" borderId="0" xfId="0" applyNumberFormat="1" applyFont="1" applyBorder="1" applyAlignment="1">
      <alignment horizontal="center"/>
    </xf>
    <xf numFmtId="0" fontId="9" fillId="0" borderId="0" xfId="0" applyFont="1" applyBorder="1"/>
    <xf numFmtId="0" fontId="9" fillId="0" borderId="0" xfId="0" applyFont="1" applyBorder="1" applyAlignment="1">
      <alignment horizontal="center"/>
    </xf>
    <xf numFmtId="0" fontId="9" fillId="0" borderId="0" xfId="0" applyFont="1" applyBorder="1" applyAlignment="1">
      <alignment horizontal="left"/>
    </xf>
    <xf numFmtId="4" fontId="13" fillId="0" borderId="0" xfId="0" applyNumberFormat="1" applyFont="1" applyBorder="1" applyAlignment="1">
      <alignment horizontal="center"/>
    </xf>
    <xf numFmtId="0" fontId="6" fillId="0" borderId="0" xfId="0" applyFont="1" applyBorder="1"/>
    <xf numFmtId="0" fontId="13"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6" fillId="0" borderId="0" xfId="0" applyFont="1" applyBorder="1" applyAlignment="1">
      <alignment horizontal="center"/>
    </xf>
    <xf numFmtId="0" fontId="6" fillId="0" borderId="0" xfId="0" applyFont="1" applyBorder="1" applyAlignment="1">
      <alignment horizontal="left"/>
    </xf>
    <xf numFmtId="49" fontId="6" fillId="0" borderId="1" xfId="0" applyNumberFormat="1" applyFont="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0" fontId="13" fillId="2" borderId="1" xfId="0" applyFont="1" applyFill="1" applyBorder="1" applyAlignment="1">
      <alignment horizontal="left" vertical="center" wrapText="1"/>
    </xf>
    <xf numFmtId="0" fontId="6" fillId="0" borderId="1" xfId="0" applyFont="1" applyBorder="1" applyAlignment="1">
      <alignment vertical="center" wrapText="1"/>
    </xf>
    <xf numFmtId="0" fontId="5" fillId="0" borderId="0" xfId="18"/>
    <xf numFmtId="0" fontId="13" fillId="0" borderId="0" xfId="0" applyFont="1"/>
    <xf numFmtId="0" fontId="13" fillId="0" borderId="0" xfId="18" applyFont="1" applyFill="1" applyBorder="1"/>
    <xf numFmtId="0" fontId="13" fillId="0" borderId="0" xfId="18" applyFont="1" applyFill="1" applyBorder="1" applyAlignment="1"/>
    <xf numFmtId="4" fontId="9" fillId="3" borderId="0" xfId="0" applyNumberFormat="1" applyFont="1" applyFill="1" applyBorder="1" applyAlignment="1">
      <alignment horizontal="center" vertical="center"/>
    </xf>
    <xf numFmtId="10" fontId="9" fillId="0" borderId="0" xfId="0" applyNumberFormat="1" applyFont="1" applyBorder="1"/>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vertical="center"/>
    </xf>
    <xf numFmtId="0" fontId="6" fillId="0" borderId="1" xfId="0" applyFont="1" applyBorder="1" applyAlignment="1">
      <alignment horizontal="center" vertical="center"/>
    </xf>
    <xf numFmtId="10" fontId="9" fillId="0" borderId="3" xfId="0" applyNumberFormat="1" applyFont="1" applyFill="1" applyBorder="1"/>
    <xf numFmtId="2" fontId="0" fillId="0" borderId="0" xfId="0" applyNumberFormat="1"/>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2" fontId="13" fillId="3" borderId="1" xfId="0" applyNumberFormat="1" applyFont="1" applyFill="1" applyBorder="1" applyAlignment="1">
      <alignment horizontal="center" vertical="center"/>
    </xf>
    <xf numFmtId="2" fontId="6" fillId="0" borderId="1" xfId="0" applyNumberFormat="1" applyFont="1" applyBorder="1" applyAlignment="1">
      <alignment horizontal="center" vertical="center"/>
    </xf>
    <xf numFmtId="10" fontId="9" fillId="0" borderId="2" xfId="0" applyNumberFormat="1" applyFont="1" applyFill="1" applyBorder="1"/>
    <xf numFmtId="10" fontId="9" fillId="0" borderId="3" xfId="0" applyNumberFormat="1" applyFont="1" applyFill="1" applyBorder="1"/>
    <xf numFmtId="10" fontId="9" fillId="0" borderId="4" xfId="0" applyNumberFormat="1" applyFont="1" applyFill="1" applyBorder="1"/>
    <xf numFmtId="10" fontId="6" fillId="0" borderId="1" xfId="0" applyNumberFormat="1" applyFont="1" applyFill="1" applyBorder="1" applyAlignment="1">
      <alignment horizontal="center" vertical="center"/>
    </xf>
    <xf numFmtId="4" fontId="20" fillId="3" borderId="1" xfId="0" applyNumberFormat="1" applyFont="1" applyFill="1" applyBorder="1" applyAlignment="1">
      <alignment horizontal="center" vertical="center"/>
    </xf>
    <xf numFmtId="0" fontId="6" fillId="0" borderId="3" xfId="0" applyFont="1" applyBorder="1" applyAlignment="1">
      <alignment horizontal="center" vertical="center"/>
    </xf>
    <xf numFmtId="0" fontId="18" fillId="3" borderId="1" xfId="1" applyFont="1" applyFill="1" applyBorder="1" applyAlignment="1" applyProtection="1">
      <alignment horizontal="left"/>
    </xf>
    <xf numFmtId="170" fontId="6" fillId="0" borderId="1" xfId="0" applyNumberFormat="1" applyFont="1" applyBorder="1" applyAlignment="1">
      <alignment horizontal="center" vertical="center"/>
    </xf>
    <xf numFmtId="168" fontId="6" fillId="0" borderId="0" xfId="0" applyNumberFormat="1"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9" fillId="3" borderId="1" xfId="0" applyNumberFormat="1" applyFont="1" applyFill="1" applyBorder="1" applyAlignment="1">
      <alignment horizontal="right"/>
    </xf>
    <xf numFmtId="10" fontId="6" fillId="0" borderId="0" xfId="0" applyNumberFormat="1" applyFont="1" applyBorder="1" applyAlignment="1">
      <alignment horizontal="center" vertical="center"/>
    </xf>
    <xf numFmtId="4" fontId="19" fillId="3" borderId="1" xfId="0" applyNumberFormat="1" applyFont="1" applyFill="1" applyBorder="1" applyAlignment="1">
      <alignment horizontal="center"/>
    </xf>
    <xf numFmtId="164" fontId="9" fillId="3" borderId="1" xfId="0" applyNumberFormat="1" applyFont="1" applyFill="1" applyBorder="1" applyAlignment="1">
      <alignment horizontal="center"/>
    </xf>
    <xf numFmtId="0" fontId="6" fillId="0" borderId="0" xfId="0" applyFont="1" applyBorder="1" applyAlignment="1">
      <alignment horizontal="center" vertical="center"/>
    </xf>
    <xf numFmtId="164" fontId="9" fillId="0" borderId="0" xfId="0" applyNumberFormat="1" applyFont="1" applyBorder="1" applyAlignment="1">
      <alignment horizontal="center"/>
    </xf>
    <xf numFmtId="0" fontId="9" fillId="0" borderId="0" xfId="0" applyFont="1" applyBorder="1"/>
    <xf numFmtId="4" fontId="18" fillId="0" borderId="0" xfId="1" applyNumberFormat="1" applyFont="1" applyBorder="1" applyAlignment="1" applyProtection="1">
      <alignment horizontal="left"/>
    </xf>
    <xf numFmtId="0" fontId="5" fillId="0" borderId="0" xfId="0" applyFont="1" applyBorder="1" applyAlignment="1">
      <alignment horizontal="center" wrapText="1"/>
    </xf>
    <xf numFmtId="4" fontId="9" fillId="3" borderId="0"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wrapText="1"/>
    </xf>
    <xf numFmtId="10" fontId="9" fillId="0" borderId="0" xfId="0" applyNumberFormat="1" applyFont="1" applyBorder="1"/>
    <xf numFmtId="0" fontId="6" fillId="0" borderId="1" xfId="0" applyFont="1" applyBorder="1" applyAlignment="1">
      <alignment horizontal="center" vertical="center"/>
    </xf>
    <xf numFmtId="10" fontId="1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169" fontId="6" fillId="0" borderId="1" xfId="0" applyNumberFormat="1" applyFont="1" applyBorder="1" applyAlignment="1">
      <alignment horizontal="center" vertical="center"/>
    </xf>
    <xf numFmtId="168" fontId="6" fillId="0" borderId="1" xfId="0" applyNumberFormat="1" applyFont="1" applyBorder="1" applyAlignment="1">
      <alignment horizontal="center" vertical="center"/>
    </xf>
    <xf numFmtId="10" fontId="5" fillId="0" borderId="0" xfId="18" applyNumberFormat="1"/>
    <xf numFmtId="0" fontId="14" fillId="0" borderId="1" xfId="0" applyFont="1" applyBorder="1" applyAlignment="1">
      <alignment horizontal="center" vertical="center" wrapText="1"/>
    </xf>
    <xf numFmtId="10" fontId="6" fillId="0" borderId="1" xfId="0" applyNumberFormat="1" applyFont="1" applyBorder="1" applyAlignment="1">
      <alignment horizontal="center" vertical="center"/>
    </xf>
    <xf numFmtId="2" fontId="13" fillId="3" borderId="1" xfId="0" applyNumberFormat="1" applyFont="1" applyFill="1" applyBorder="1" applyAlignment="1">
      <alignment horizontal="center" vertical="center"/>
    </xf>
    <xf numFmtId="164" fontId="14"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4"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0" fontId="52" fillId="0" borderId="0" xfId="1" applyFont="1" applyAlignment="1" applyProtection="1">
      <alignment horizontal="center"/>
    </xf>
    <xf numFmtId="0" fontId="6" fillId="0" borderId="1" xfId="0" applyFont="1" applyBorder="1" applyAlignment="1">
      <alignment vertical="center"/>
    </xf>
    <xf numFmtId="0" fontId="6" fillId="0" borderId="1" xfId="0" applyFont="1" applyBorder="1" applyAlignment="1">
      <alignment horizontal="center" vertical="center"/>
    </xf>
    <xf numFmtId="10" fontId="6" fillId="35" borderId="1" xfId="0" applyNumberFormat="1" applyFont="1" applyFill="1" applyBorder="1" applyAlignment="1">
      <alignment horizontal="center" vertical="center"/>
    </xf>
    <xf numFmtId="49" fontId="6" fillId="35" borderId="1" xfId="0" applyNumberFormat="1" applyFont="1" applyFill="1" applyBorder="1" applyAlignment="1">
      <alignment horizontal="center" vertical="center" wrapText="1"/>
    </xf>
    <xf numFmtId="166" fontId="24" fillId="2" borderId="0" xfId="18" applyNumberFormat="1" applyFont="1" applyFill="1" applyBorder="1" applyAlignment="1">
      <alignment horizontal="center" wrapText="1"/>
    </xf>
    <xf numFmtId="0" fontId="24" fillId="0" borderId="0" xfId="18" applyFont="1" applyBorder="1" applyAlignment="1">
      <alignment horizontal="center" wrapText="1"/>
    </xf>
    <xf numFmtId="0" fontId="0" fillId="0" borderId="0" xfId="0" applyAlignment="1">
      <alignment wrapText="1"/>
    </xf>
    <xf numFmtId="0" fontId="0" fillId="0" borderId="0" xfId="0" applyAlignment="1"/>
    <xf numFmtId="0" fontId="17" fillId="2" borderId="0" xfId="15" applyFont="1" applyFill="1" applyBorder="1" applyAlignment="1" applyProtection="1">
      <alignment horizontal="center"/>
    </xf>
    <xf numFmtId="0" fontId="17" fillId="0" borderId="0" xfId="18" applyFont="1" applyAlignment="1">
      <alignment horizontal="center"/>
    </xf>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13" fillId="0" borderId="0" xfId="18" applyFont="1" applyAlignment="1"/>
    <xf numFmtId="49" fontId="6" fillId="0" borderId="1" xfId="0" applyNumberFormat="1" applyFont="1" applyBorder="1" applyAlignment="1">
      <alignment horizontal="center" vertical="center" wrapText="1"/>
    </xf>
    <xf numFmtId="4" fontId="22" fillId="0" borderId="1" xfId="0" applyNumberFormat="1" applyFont="1" applyFill="1" applyBorder="1" applyAlignment="1">
      <alignment horizontal="center" vertical="center"/>
    </xf>
    <xf numFmtId="0" fontId="22" fillId="0" borderId="1" xfId="0" applyFont="1" applyBorder="1" applyAlignment="1">
      <alignment horizontal="center" vertical="center"/>
    </xf>
    <xf numFmtId="0" fontId="6" fillId="0" borderId="1" xfId="0" applyFont="1" applyBorder="1" applyAlignment="1">
      <alignment vertical="center"/>
    </xf>
    <xf numFmtId="4" fontId="22" fillId="0" borderId="1" xfId="0" applyNumberFormat="1" applyFont="1" applyBorder="1" applyAlignment="1">
      <alignment horizontal="center" vertical="center"/>
    </xf>
    <xf numFmtId="0" fontId="6" fillId="0" borderId="1" xfId="0" applyFont="1" applyBorder="1" applyAlignment="1">
      <alignment horizontal="center" vertical="center"/>
    </xf>
    <xf numFmtId="0" fontId="2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0" xfId="1" applyAlignment="1" applyProtection="1">
      <alignment horizontal="right"/>
    </xf>
    <xf numFmtId="0" fontId="2" fillId="0" borderId="0" xfId="1" applyAlignment="1" applyProtection="1">
      <alignment horizontal="left"/>
    </xf>
    <xf numFmtId="0" fontId="6" fillId="0" borderId="1" xfId="0" applyFont="1" applyBorder="1" applyAlignment="1">
      <alignment horizontal="left"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13" fillId="0" borderId="1" xfId="0" applyFont="1" applyBorder="1" applyAlignment="1">
      <alignment horizontal="left" vertical="center" wrapText="1"/>
    </xf>
    <xf numFmtId="49" fontId="1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cellXfs>
  <cellStyles count="94">
    <cellStyle name="20% - Accent1" xfId="37" builtinId="30" customBuiltin="1"/>
    <cellStyle name="20% - Accent2" xfId="41" builtinId="34" customBuiltin="1"/>
    <cellStyle name="20% - Accent3" xfId="45" builtinId="38" customBuiltin="1"/>
    <cellStyle name="20% - Accent4" xfId="49" builtinId="42" customBuiltin="1"/>
    <cellStyle name="20% - Accent5" xfId="53" builtinId="46" customBuiltin="1"/>
    <cellStyle name="20% - Accent6" xfId="57" builtinId="50" customBuiltin="1"/>
    <cellStyle name="40% - Accent1" xfId="38" builtinId="31" customBuiltin="1"/>
    <cellStyle name="40% - Accent2" xfId="42" builtinId="35" customBuiltin="1"/>
    <cellStyle name="40% - Accent3" xfId="46" builtinId="39" customBuiltin="1"/>
    <cellStyle name="40% - Accent4" xfId="50" builtinId="43" customBuiltin="1"/>
    <cellStyle name="40% - Accent5" xfId="54" builtinId="47" customBuiltin="1"/>
    <cellStyle name="40% - Accent6" xfId="58" builtinId="51" customBuiltin="1"/>
    <cellStyle name="60% - Accent1" xfId="39" builtinId="32" customBuiltin="1"/>
    <cellStyle name="60% - Accent2" xfId="43" builtinId="36" customBuiltin="1"/>
    <cellStyle name="60% - Accent3" xfId="47" builtinId="40" customBuiltin="1"/>
    <cellStyle name="60% - Accent4" xfId="51" builtinId="44" customBuiltin="1"/>
    <cellStyle name="60% - Accent5" xfId="55" builtinId="48" customBuiltin="1"/>
    <cellStyle name="60% - Accent6" xfId="59" builtinId="52" customBuiltin="1"/>
    <cellStyle name="Accent1" xfId="36" builtinId="29" customBuiltin="1"/>
    <cellStyle name="Accent2" xfId="40" builtinId="33" customBuiltin="1"/>
    <cellStyle name="Accent3" xfId="44" builtinId="37" customBuiltin="1"/>
    <cellStyle name="Accent4" xfId="48" builtinId="41" customBuiltin="1"/>
    <cellStyle name="Accent5" xfId="52" builtinId="45" customBuiltin="1"/>
    <cellStyle name="Accent6" xfId="56" builtinId="49" customBuiltin="1"/>
    <cellStyle name="Bad" xfId="25" builtinId="27" customBuiltin="1"/>
    <cellStyle name="Calculation" xfId="29" builtinId="22" customBuiltin="1"/>
    <cellStyle name="Check Cell" xfId="31" builtinId="23" customBuiltin="1"/>
    <cellStyle name="Currency 2" xfId="13"/>
    <cellStyle name="Currency 2 2" xfId="64"/>
    <cellStyle name="Currency 2 3" xfId="82"/>
    <cellStyle name="Currency 3" xfId="74"/>
    <cellStyle name="Excel Built-in Normal" xfId="6"/>
    <cellStyle name="Excel Built-in Normal 2" xfId="75"/>
    <cellStyle name="Explanatory Text" xfId="34" builtinId="53" customBuiltin="1"/>
    <cellStyle name="Good" xfId="24" builtinId="26" customBuiltin="1"/>
    <cellStyle name="Heading" xfId="7"/>
    <cellStyle name="Heading 1" xfId="20" builtinId="16" customBuiltin="1"/>
    <cellStyle name="Heading 2" xfId="21" builtinId="17" customBuiltin="1"/>
    <cellStyle name="Heading 3" xfId="22" builtinId="18" customBuiltin="1"/>
    <cellStyle name="Heading 4" xfId="23" builtinId="19" customBuiltin="1"/>
    <cellStyle name="Heading1" xfId="8"/>
    <cellStyle name="Hyperlink" xfId="1" builtinId="8"/>
    <cellStyle name="Hyperlink 2" xfId="15"/>
    <cellStyle name="Hyperlink 3" xfId="76"/>
    <cellStyle name="Input" xfId="27" builtinId="20" customBuiltin="1"/>
    <cellStyle name="Linked Cell" xfId="30" builtinId="24" customBuiltin="1"/>
    <cellStyle name="Neutral" xfId="26" builtinId="28" customBuiltin="1"/>
    <cellStyle name="Normal" xfId="0" builtinId="0"/>
    <cellStyle name="Normal 2" xfId="2"/>
    <cellStyle name="Normal 2 2" xfId="17"/>
    <cellStyle name="Normal 2 2 2" xfId="88"/>
    <cellStyle name="Normal 2 3" xfId="65"/>
    <cellStyle name="Normal 2 3 2" xfId="87"/>
    <cellStyle name="Normal 2 3 3" xfId="71"/>
    <cellStyle name="Normal 2 4" xfId="3"/>
    <cellStyle name="Normal 2 4 2" xfId="9"/>
    <cellStyle name="Normal 2 5" xfId="68"/>
    <cellStyle name="Normal 2 6" xfId="77"/>
    <cellStyle name="Normal 3" xfId="5"/>
    <cellStyle name="Normal 3 2" xfId="18"/>
    <cellStyle name="Normal 3 2 2" xfId="89"/>
    <cellStyle name="Normal 3 3" xfId="61"/>
    <cellStyle name="Normal 3 3 2" xfId="93"/>
    <cellStyle name="Normal 4" xfId="14"/>
    <cellStyle name="Normal 4 2" xfId="63"/>
    <cellStyle name="Normal 4 2 2" xfId="67"/>
    <cellStyle name="Normal 4 2 2 2" xfId="73"/>
    <cellStyle name="Normal 4 2 3" xfId="70"/>
    <cellStyle name="Normal 4 2 4" xfId="84"/>
    <cellStyle name="Normal 4 3" xfId="66"/>
    <cellStyle name="Normal 4 3 2" xfId="90"/>
    <cellStyle name="Normal 4 3 3" xfId="72"/>
    <cellStyle name="Normal 4 4" xfId="69"/>
    <cellStyle name="Normal 4 5" xfId="79"/>
    <cellStyle name="Normal 5" xfId="4"/>
    <cellStyle name="Normal 5 2" xfId="10"/>
    <cellStyle name="Normal 5 3" xfId="80"/>
    <cellStyle name="Normal 6" xfId="81"/>
    <cellStyle name="Normal 7" xfId="85"/>
    <cellStyle name="Normal 8" xfId="60"/>
    <cellStyle name="Normal 8 2" xfId="86"/>
    <cellStyle name="Normal 9" xfId="92"/>
    <cellStyle name="Normal 93" xfId="91"/>
    <cellStyle name="Note" xfId="33" builtinId="10" customBuiltin="1"/>
    <cellStyle name="Output" xfId="28" builtinId="21" customBuiltin="1"/>
    <cellStyle name="Percent 2" xfId="16"/>
    <cellStyle name="Percent 2 2" xfId="62"/>
    <cellStyle name="Percent 2 3" xfId="83"/>
    <cellStyle name="Percent 3" xfId="78"/>
    <cellStyle name="Result" xfId="11"/>
    <cellStyle name="Result2" xfId="12"/>
    <cellStyle name="Title" xfId="19" builtinId="15" customBuiltin="1"/>
    <cellStyle name="Total" xfId="35" builtinId="25" customBuiltin="1"/>
    <cellStyle name="Warning Text" xfId="32" builtinId="11" customBuiltin="1"/>
  </cellStyles>
  <dxfs count="35">
    <dxf>
      <font>
        <color rgb="FF9C0006"/>
      </font>
      <fill>
        <patternFill>
          <bgColor rgb="FFFFC7CE"/>
        </patternFill>
      </fill>
    </dxf>
    <dxf>
      <fill>
        <patternFill>
          <bgColor theme="0" tint="-0.24994659260841701"/>
        </patternFill>
      </fill>
    </dxf>
    <dxf>
      <fill>
        <patternFill>
          <bgColor theme="0"/>
        </patternFill>
      </fill>
    </dxf>
    <dxf>
      <fill>
        <patternFill>
          <bgColor theme="0"/>
        </patternFill>
      </fill>
    </dxf>
    <dxf>
      <font>
        <color rgb="FF9C0006"/>
      </font>
      <fill>
        <patternFill>
          <bgColor rgb="FFFFC7CE"/>
        </patternFill>
      </fill>
    </dxf>
    <dxf>
      <fill>
        <patternFill>
          <bgColor theme="0" tint="-0.24994659260841701"/>
        </patternFill>
      </fill>
    </dxf>
    <dxf>
      <fill>
        <patternFill>
          <bgColor theme="0"/>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theme="0" tint="-0.24994659260841701"/>
        </patternFill>
      </fill>
    </dxf>
    <dxf>
      <fill>
        <patternFill>
          <bgColor theme="0"/>
        </patternFill>
      </fill>
    </dxf>
    <dxf>
      <fill>
        <patternFill>
          <bgColor theme="0"/>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
      <fill>
        <patternFill>
          <bgColor theme="0" tint="-0.24994659260841701"/>
        </patternFill>
      </fill>
    </dxf>
    <dxf>
      <fill>
        <patternFill>
          <bgColor theme="0"/>
        </patternFill>
      </fill>
    </dxf>
    <dxf>
      <fill>
        <patternFill>
          <bgColor theme="0"/>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
      <fill>
        <patternFill>
          <bgColor theme="0" tint="-0.24994659260841701"/>
        </patternFill>
      </fill>
    </dxf>
    <dxf>
      <fill>
        <patternFill>
          <bgColor theme="0"/>
        </patternFill>
      </fill>
    </dxf>
    <dxf>
      <fill>
        <patternFill>
          <bgColor theme="0"/>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25403</xdr:colOff>
      <xdr:row>0</xdr:row>
      <xdr:rowOff>1</xdr:rowOff>
    </xdr:from>
    <xdr:to>
      <xdr:col>1</xdr:col>
      <xdr:colOff>1905001</xdr:colOff>
      <xdr:row>1</xdr:row>
      <xdr:rowOff>55087</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25403" y="1"/>
          <a:ext cx="2748278" cy="695166"/>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nmmi.org/files/FileDownloads/HPRA/CY%202014%20MPFS%20Final%20Rule.pdf" TargetMode="External"/><Relationship Id="rId1" Type="http://schemas.openxmlformats.org/officeDocument/2006/relationships/hyperlink" Target="http://snmmi.files.cms-plus.com/docs/hpra/MPFS%20CY%202015%20Final%20Rule.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61"/>
  <sheetViews>
    <sheetView tabSelected="1" topLeftCell="A19" zoomScale="50" zoomScaleNormal="50" zoomScaleSheetLayoutView="70" zoomScalePageLayoutView="60" workbookViewId="0">
      <selection activeCell="P19" sqref="P19"/>
    </sheetView>
  </sheetViews>
  <sheetFormatPr defaultColWidth="9.109375" defaultRowHeight="13.2"/>
  <cols>
    <col min="1" max="1" width="12.6640625" style="4" customWidth="1"/>
    <col min="2" max="2" width="66" style="5" customWidth="1"/>
    <col min="3" max="3" width="19" style="3" bestFit="1" customWidth="1"/>
    <col min="4" max="4" width="14" style="2" customWidth="1"/>
    <col min="5" max="5" width="13" style="21" bestFit="1" customWidth="1"/>
    <col min="6" max="6" width="13.109375" style="22" customWidth="1"/>
    <col min="7" max="7" width="12.5546875" style="3" customWidth="1"/>
    <col min="8" max="8" width="14.21875" style="3" customWidth="1"/>
    <col min="9" max="9" width="16.109375" style="3" customWidth="1"/>
    <col min="10" max="10" width="15.5546875" style="3" customWidth="1"/>
    <col min="11" max="11" width="14.21875" style="56" customWidth="1"/>
    <col min="12" max="16384" width="9.109375" style="3"/>
  </cols>
  <sheetData>
    <row r="1" spans="1:20" s="18" customFormat="1" ht="50.55" customHeight="1">
      <c r="A1" s="83"/>
      <c r="B1" s="83"/>
      <c r="C1" s="83"/>
      <c r="D1" s="83"/>
      <c r="E1" s="83"/>
      <c r="F1" s="78"/>
      <c r="G1" s="17"/>
      <c r="H1" s="17"/>
      <c r="I1" s="17"/>
      <c r="J1" s="17"/>
      <c r="K1" s="62"/>
      <c r="L1" s="17"/>
      <c r="M1" s="17"/>
      <c r="N1" s="17"/>
      <c r="O1" s="17"/>
      <c r="P1" s="17"/>
      <c r="Q1" s="17"/>
      <c r="R1" s="17"/>
      <c r="S1" s="17"/>
      <c r="T1" s="17"/>
    </row>
    <row r="2" spans="1:20" s="18" customFormat="1" ht="54" customHeight="1">
      <c r="A2" s="75" t="s">
        <v>324</v>
      </c>
      <c r="B2" s="76"/>
      <c r="C2" s="76"/>
      <c r="D2" s="76"/>
      <c r="E2" s="76"/>
      <c r="F2" s="77"/>
      <c r="G2" s="78"/>
      <c r="H2" s="78"/>
      <c r="I2" s="78"/>
      <c r="J2" s="78"/>
      <c r="K2" s="78"/>
      <c r="L2" s="19"/>
      <c r="M2" s="19"/>
      <c r="N2" s="19"/>
      <c r="O2" s="19"/>
      <c r="P2" s="19"/>
      <c r="Q2" s="19"/>
      <c r="R2" s="19"/>
      <c r="S2" s="19"/>
      <c r="T2" s="19"/>
    </row>
    <row r="3" spans="1:20" s="18" customFormat="1" ht="15" customHeight="1">
      <c r="A3" s="76"/>
      <c r="B3" s="76"/>
      <c r="C3" s="76"/>
      <c r="D3" s="76"/>
      <c r="E3" s="76"/>
      <c r="F3" s="77"/>
      <c r="G3" s="78"/>
      <c r="H3" s="78"/>
      <c r="I3" s="78"/>
      <c r="J3" s="78"/>
      <c r="K3" s="78"/>
      <c r="L3" s="19"/>
      <c r="M3" s="19"/>
      <c r="N3" s="19"/>
      <c r="O3" s="19"/>
      <c r="P3" s="19"/>
      <c r="Q3" s="19"/>
      <c r="R3" s="19"/>
      <c r="S3" s="19"/>
      <c r="T3" s="19"/>
    </row>
    <row r="4" spans="1:20" s="18" customFormat="1" ht="15" customHeight="1">
      <c r="A4" s="92" t="s">
        <v>331</v>
      </c>
      <c r="B4" s="92"/>
      <c r="C4" s="92"/>
      <c r="D4" s="70" t="s">
        <v>332</v>
      </c>
      <c r="E4" s="93" t="s">
        <v>325</v>
      </c>
      <c r="F4" s="93"/>
      <c r="G4" s="93"/>
      <c r="H4" s="93"/>
      <c r="I4" s="93"/>
      <c r="J4" s="93"/>
      <c r="K4" s="93"/>
      <c r="L4" s="19"/>
      <c r="M4" s="19"/>
      <c r="N4" s="19"/>
      <c r="O4" s="19"/>
      <c r="P4" s="19"/>
      <c r="Q4" s="19"/>
      <c r="R4" s="19"/>
      <c r="S4" s="19"/>
      <c r="T4" s="19"/>
    </row>
    <row r="5" spans="1:20" s="18" customFormat="1" ht="15" customHeight="1">
      <c r="A5" s="79" t="s">
        <v>334</v>
      </c>
      <c r="B5" s="80"/>
      <c r="C5" s="80"/>
      <c r="D5" s="80"/>
      <c r="E5" s="80"/>
      <c r="F5" s="78"/>
      <c r="G5" s="78"/>
      <c r="H5" s="78"/>
      <c r="I5" s="78"/>
      <c r="J5" s="78"/>
      <c r="K5" s="78"/>
      <c r="L5" s="20"/>
      <c r="M5" s="20"/>
      <c r="N5" s="20"/>
      <c r="O5" s="20"/>
      <c r="P5" s="20"/>
      <c r="Q5" s="20"/>
      <c r="R5" s="20"/>
      <c r="S5" s="20"/>
      <c r="T5" s="20"/>
    </row>
    <row r="6" spans="1:20" ht="15" customHeight="1">
      <c r="A6" s="50"/>
      <c r="B6" s="52"/>
      <c r="C6" s="51"/>
      <c r="D6" s="53"/>
      <c r="E6" s="54"/>
      <c r="F6" s="56"/>
      <c r="G6" s="51"/>
      <c r="H6" s="51"/>
      <c r="I6" s="51"/>
      <c r="J6" s="51"/>
    </row>
    <row r="7" spans="1:20" ht="58.2" customHeight="1">
      <c r="A7" s="66" t="s">
        <v>0</v>
      </c>
      <c r="B7" s="67" t="s">
        <v>1</v>
      </c>
      <c r="C7" s="68" t="s">
        <v>2</v>
      </c>
      <c r="D7" s="55" t="s">
        <v>321</v>
      </c>
      <c r="E7" s="55" t="s">
        <v>322</v>
      </c>
      <c r="F7" s="58" t="s">
        <v>323</v>
      </c>
      <c r="G7" s="63" t="s">
        <v>326</v>
      </c>
      <c r="H7" s="63" t="s">
        <v>327</v>
      </c>
      <c r="I7" s="63" t="s">
        <v>328</v>
      </c>
      <c r="J7" s="63" t="s">
        <v>329</v>
      </c>
      <c r="K7" s="63" t="s">
        <v>330</v>
      </c>
    </row>
    <row r="8" spans="1:20" ht="13.8">
      <c r="A8" s="48"/>
      <c r="B8" s="40"/>
      <c r="C8" s="45"/>
      <c r="D8" s="47"/>
      <c r="E8" s="38"/>
      <c r="F8" s="38"/>
      <c r="G8" s="41">
        <v>35.822823</v>
      </c>
      <c r="H8" s="60">
        <v>35.745699999999999</v>
      </c>
      <c r="I8" s="64">
        <f>(H8-G8)/G8</f>
        <v>-2.1529012384088287E-3</v>
      </c>
      <c r="J8" s="60">
        <v>28.2239</v>
      </c>
      <c r="K8" s="64">
        <f>(J8-G8)/G8</f>
        <v>-0.21212518622555232</v>
      </c>
    </row>
    <row r="9" spans="1:20" ht="10.199999999999999" customHeight="1">
      <c r="A9" s="81" t="s">
        <v>3</v>
      </c>
      <c r="B9" s="82" t="s">
        <v>4</v>
      </c>
      <c r="C9" s="87"/>
      <c r="D9" s="90" t="s">
        <v>278</v>
      </c>
      <c r="E9" s="89"/>
      <c r="F9" s="34"/>
      <c r="G9" s="44"/>
      <c r="H9" s="44"/>
      <c r="I9" s="44"/>
      <c r="J9" s="44"/>
      <c r="K9" s="44"/>
    </row>
    <row r="10" spans="1:20" ht="10.199999999999999" customHeight="1">
      <c r="A10" s="81"/>
      <c r="B10" s="82"/>
      <c r="C10" s="87"/>
      <c r="D10" s="91"/>
      <c r="E10" s="89"/>
      <c r="F10" s="36"/>
      <c r="G10" s="43"/>
      <c r="H10" s="43"/>
      <c r="I10" s="43"/>
      <c r="J10" s="43"/>
      <c r="K10" s="43"/>
    </row>
    <row r="11" spans="1:20" ht="10.199999999999999" customHeight="1">
      <c r="A11" s="81"/>
      <c r="B11" s="82"/>
      <c r="C11" s="87"/>
      <c r="D11" s="91"/>
      <c r="E11" s="89"/>
      <c r="F11" s="35"/>
      <c r="G11" s="39"/>
      <c r="H11" s="39"/>
      <c r="I11" s="39"/>
      <c r="J11" s="39"/>
      <c r="K11" s="39"/>
    </row>
    <row r="12" spans="1:20" ht="7.2" customHeight="1">
      <c r="A12" s="81" t="s">
        <v>8</v>
      </c>
      <c r="B12" s="82" t="s">
        <v>9</v>
      </c>
      <c r="C12" s="87"/>
      <c r="D12" s="85" t="s">
        <v>278</v>
      </c>
      <c r="E12" s="86"/>
      <c r="F12" s="34"/>
      <c r="G12" s="44"/>
      <c r="H12" s="44"/>
      <c r="I12" s="44"/>
      <c r="J12" s="44"/>
      <c r="K12" s="44"/>
    </row>
    <row r="13" spans="1:20" ht="7.2" customHeight="1">
      <c r="A13" s="81"/>
      <c r="B13" s="82"/>
      <c r="C13" s="87"/>
      <c r="D13" s="90"/>
      <c r="E13" s="86"/>
      <c r="F13" s="36"/>
      <c r="G13" s="43"/>
      <c r="H13" s="43"/>
      <c r="I13" s="43"/>
      <c r="J13" s="43"/>
      <c r="K13" s="43"/>
    </row>
    <row r="14" spans="1:20" ht="7.2" customHeight="1">
      <c r="A14" s="81"/>
      <c r="B14" s="82"/>
      <c r="C14" s="87"/>
      <c r="D14" s="90"/>
      <c r="E14" s="86"/>
      <c r="F14" s="35"/>
      <c r="G14" s="39"/>
      <c r="H14" s="39"/>
      <c r="I14" s="39"/>
      <c r="J14" s="39"/>
      <c r="K14" s="39"/>
    </row>
    <row r="15" spans="1:20" ht="16.8" customHeight="1">
      <c r="A15" s="81" t="s">
        <v>10</v>
      </c>
      <c r="B15" s="82" t="s">
        <v>11</v>
      </c>
      <c r="C15" s="89"/>
      <c r="D15" s="85" t="s">
        <v>278</v>
      </c>
      <c r="E15" s="88"/>
      <c r="F15" s="34"/>
      <c r="G15" s="44"/>
      <c r="H15" s="44"/>
      <c r="I15" s="44"/>
      <c r="J15" s="44"/>
      <c r="K15" s="44"/>
    </row>
    <row r="16" spans="1:20" ht="16.8" customHeight="1">
      <c r="A16" s="81"/>
      <c r="B16" s="82"/>
      <c r="C16" s="89"/>
      <c r="D16" s="85"/>
      <c r="E16" s="88"/>
      <c r="F16" s="36"/>
      <c r="G16" s="43"/>
      <c r="H16" s="43"/>
      <c r="I16" s="43"/>
      <c r="J16" s="43"/>
      <c r="K16" s="43"/>
    </row>
    <row r="17" spans="1:11" ht="16.8" customHeight="1">
      <c r="A17" s="81"/>
      <c r="B17" s="82"/>
      <c r="C17" s="89"/>
      <c r="D17" s="85"/>
      <c r="E17" s="88"/>
      <c r="F17" s="35"/>
      <c r="G17" s="39"/>
      <c r="H17" s="39"/>
      <c r="I17" s="39"/>
      <c r="J17" s="39"/>
      <c r="K17" s="39"/>
    </row>
    <row r="18" spans="1:11" ht="14.4">
      <c r="A18" s="23" t="s">
        <v>12</v>
      </c>
      <c r="B18" s="24" t="s">
        <v>277</v>
      </c>
      <c r="C18" s="26"/>
      <c r="D18" s="85" t="s">
        <v>279</v>
      </c>
      <c r="E18" s="86"/>
      <c r="F18" s="28"/>
      <c r="G18" s="57"/>
      <c r="H18" s="57"/>
      <c r="I18" s="64"/>
      <c r="J18" s="57"/>
      <c r="K18" s="64"/>
    </row>
    <row r="19" spans="1:11" ht="27.6" customHeight="1">
      <c r="A19" s="30" t="s">
        <v>306</v>
      </c>
      <c r="B19" s="8" t="s">
        <v>293</v>
      </c>
      <c r="C19" s="27" t="s">
        <v>297</v>
      </c>
      <c r="D19" s="33">
        <v>1.1599999999999999</v>
      </c>
      <c r="E19" s="33">
        <v>1.1399999999999999</v>
      </c>
      <c r="F19" s="37">
        <f>SUM(E19-D19)/D19</f>
        <v>-1.7241379310344845E-2</v>
      </c>
      <c r="G19" s="61">
        <f t="shared" ref="G19:G67" si="0">(D19*35.822823)</f>
        <v>41.554474679999998</v>
      </c>
      <c r="H19" s="61">
        <f>(E19*35.7457)</f>
        <v>40.750097999999994</v>
      </c>
      <c r="I19" s="73">
        <f t="shared" ref="I19:I80" si="1">(H19-G19)/G19</f>
        <v>-1.9357161561884634E-2</v>
      </c>
      <c r="J19" s="61">
        <f>(E19*28.2239)</f>
        <v>32.175245999999994</v>
      </c>
      <c r="K19" s="73">
        <f t="shared" ref="K19:K80" si="2">(J19-G19)/G19</f>
        <v>-0.225709234738905</v>
      </c>
    </row>
    <row r="20" spans="1:11" ht="58.2">
      <c r="A20" s="1" t="s">
        <v>307</v>
      </c>
      <c r="B20" s="8" t="s">
        <v>296</v>
      </c>
      <c r="C20" s="27" t="s">
        <v>297</v>
      </c>
      <c r="D20" s="33">
        <v>3.93</v>
      </c>
      <c r="E20" s="33">
        <v>3.99</v>
      </c>
      <c r="F20" s="37">
        <f t="shared" ref="F20:F92" si="3">SUM(E20-D20)/D20</f>
        <v>1.5267175572519097E-2</v>
      </c>
      <c r="G20" s="61">
        <f t="shared" si="0"/>
        <v>140.78369438999999</v>
      </c>
      <c r="H20" s="61">
        <f t="shared" ref="H20:H92" si="4">(E20*35.7457)</f>
        <v>142.62534300000002</v>
      </c>
      <c r="I20" s="73">
        <f t="shared" si="1"/>
        <v>1.3081405612913334E-2</v>
      </c>
      <c r="J20" s="61">
        <f t="shared" ref="J20:J92" si="5">(E20*28.2239)</f>
        <v>112.61336100000001</v>
      </c>
      <c r="K20" s="73">
        <f t="shared" si="2"/>
        <v>-0.20009656311449198</v>
      </c>
    </row>
    <row r="21" spans="1:11" ht="41.4">
      <c r="A21" s="23" t="s">
        <v>13</v>
      </c>
      <c r="B21" s="8" t="s">
        <v>14</v>
      </c>
      <c r="C21" s="27" t="s">
        <v>297</v>
      </c>
      <c r="D21" s="33">
        <v>1.31</v>
      </c>
      <c r="E21" s="33">
        <v>1.31</v>
      </c>
      <c r="F21" s="37">
        <f t="shared" si="3"/>
        <v>0</v>
      </c>
      <c r="G21" s="61">
        <f t="shared" si="0"/>
        <v>46.927898130000003</v>
      </c>
      <c r="H21" s="61">
        <f t="shared" si="4"/>
        <v>46.826867</v>
      </c>
      <c r="I21" s="73">
        <f t="shared" si="1"/>
        <v>-2.1529012384088773E-3</v>
      </c>
      <c r="J21" s="61">
        <f t="shared" si="5"/>
        <v>36.973309</v>
      </c>
      <c r="K21" s="73">
        <f t="shared" si="2"/>
        <v>-0.21212518622555238</v>
      </c>
    </row>
    <row r="22" spans="1:11" ht="27.6">
      <c r="A22" s="23" t="s">
        <v>15</v>
      </c>
      <c r="B22" s="9" t="s">
        <v>16</v>
      </c>
      <c r="C22" s="26" t="s">
        <v>298</v>
      </c>
      <c r="D22" s="33">
        <v>1.53</v>
      </c>
      <c r="E22" s="33">
        <v>1.54</v>
      </c>
      <c r="F22" s="37">
        <f t="shared" si="3"/>
        <v>6.5359477124183061E-3</v>
      </c>
      <c r="G22" s="61">
        <f t="shared" si="0"/>
        <v>54.808919189999997</v>
      </c>
      <c r="H22" s="61">
        <f t="shared" si="4"/>
        <v>55.048378</v>
      </c>
      <c r="I22" s="73">
        <f t="shared" si="1"/>
        <v>4.3689752240852779E-3</v>
      </c>
      <c r="J22" s="61">
        <f t="shared" si="5"/>
        <v>43.464806000000003</v>
      </c>
      <c r="K22" s="73">
        <f t="shared" si="2"/>
        <v>-0.20697567763879116</v>
      </c>
    </row>
    <row r="23" spans="1:11" ht="13.8">
      <c r="A23" s="23" t="s">
        <v>17</v>
      </c>
      <c r="B23" s="9" t="s">
        <v>18</v>
      </c>
      <c r="C23" s="26" t="s">
        <v>298</v>
      </c>
      <c r="D23" s="33">
        <v>1.97</v>
      </c>
      <c r="E23" s="33">
        <v>1.98</v>
      </c>
      <c r="F23" s="37">
        <f t="shared" si="3"/>
        <v>5.0761421319797002E-3</v>
      </c>
      <c r="G23" s="61">
        <f t="shared" si="0"/>
        <v>70.570961310000001</v>
      </c>
      <c r="H23" s="61">
        <f t="shared" si="4"/>
        <v>70.776485999999991</v>
      </c>
      <c r="I23" s="73">
        <f t="shared" si="1"/>
        <v>2.9123124608884552E-3</v>
      </c>
      <c r="J23" s="61">
        <f t="shared" si="5"/>
        <v>55.883322</v>
      </c>
      <c r="K23" s="73">
        <f t="shared" si="2"/>
        <v>-0.20812582168862623</v>
      </c>
    </row>
    <row r="24" spans="1:11" ht="27.6">
      <c r="A24" s="23" t="s">
        <v>19</v>
      </c>
      <c r="B24" s="9" t="s">
        <v>20</v>
      </c>
      <c r="C24" s="26" t="s">
        <v>298</v>
      </c>
      <c r="D24" s="33">
        <v>3.62</v>
      </c>
      <c r="E24" s="33">
        <v>3.68</v>
      </c>
      <c r="F24" s="37">
        <f t="shared" si="3"/>
        <v>1.6574585635359129E-2</v>
      </c>
      <c r="G24" s="61">
        <f t="shared" si="0"/>
        <v>129.67861926</v>
      </c>
      <c r="H24" s="61">
        <f t="shared" si="4"/>
        <v>131.54417599999999</v>
      </c>
      <c r="I24" s="73">
        <f t="shared" si="1"/>
        <v>1.4386000951009725E-2</v>
      </c>
      <c r="J24" s="61">
        <f t="shared" si="5"/>
        <v>103.86395200000001</v>
      </c>
      <c r="K24" s="73">
        <f t="shared" si="2"/>
        <v>-0.19906648765470508</v>
      </c>
    </row>
    <row r="25" spans="1:11" ht="14.55" customHeight="1">
      <c r="A25" s="23" t="s">
        <v>21</v>
      </c>
      <c r="B25" s="8" t="s">
        <v>22</v>
      </c>
      <c r="C25" s="26" t="s">
        <v>298</v>
      </c>
      <c r="D25" s="33">
        <v>3.2</v>
      </c>
      <c r="E25" s="33">
        <v>3.27</v>
      </c>
      <c r="F25" s="37">
        <f>SUM(E25-D25)/D25</f>
        <v>2.187499999999995E-2</v>
      </c>
      <c r="G25" s="61">
        <f>(D25*35.822823)</f>
        <v>114.6330336</v>
      </c>
      <c r="H25" s="61">
        <f>(E25*35.7457)</f>
        <v>116.88843900000001</v>
      </c>
      <c r="I25" s="73">
        <f>(H25-G25)/G25</f>
        <v>1.9675004047000993E-2</v>
      </c>
      <c r="J25" s="61">
        <f>(E25*28.2239)</f>
        <v>92.292152999999999</v>
      </c>
      <c r="K25" s="73">
        <f>(J25-G25)/G25</f>
        <v>-0.19489042467423634</v>
      </c>
    </row>
    <row r="26" spans="1:11" s="51" customFormat="1" ht="14.55" customHeight="1">
      <c r="A26" s="84" t="s">
        <v>335</v>
      </c>
      <c r="B26" s="97" t="s">
        <v>336</v>
      </c>
      <c r="C26" s="71" t="s">
        <v>5</v>
      </c>
      <c r="D26" s="72">
        <v>1.38</v>
      </c>
      <c r="E26" s="33">
        <v>1.1599999999999999</v>
      </c>
      <c r="F26" s="37">
        <f t="shared" ref="F26:F27" si="6">SUM(E26-D26)/D26</f>
        <v>-0.15942028985507245</v>
      </c>
      <c r="G26" s="61">
        <f t="shared" ref="G26:G28" si="7">(D26*35.822823)</f>
        <v>49.435495739999993</v>
      </c>
      <c r="H26" s="61">
        <f t="shared" ref="H26:H34" si="8">(E26*35.7457)</f>
        <v>41.465011999999994</v>
      </c>
      <c r="I26" s="73">
        <f t="shared" ref="I26:I28" si="9">(H26-G26)/G26</f>
        <v>-0.1612299749540248</v>
      </c>
      <c r="J26" s="61">
        <f t="shared" ref="J26:J34" si="10">(E26*28.2239)</f>
        <v>32.739723999999995</v>
      </c>
      <c r="K26" s="73">
        <f t="shared" ref="K26:K28" si="11">(J26-G26)/G26</f>
        <v>-0.33772841740698606</v>
      </c>
    </row>
    <row r="27" spans="1:11" s="51" customFormat="1" ht="14.55" customHeight="1">
      <c r="A27" s="84"/>
      <c r="B27" s="97"/>
      <c r="C27" s="12" t="s">
        <v>6</v>
      </c>
      <c r="D27" s="72">
        <v>1.0900000000000001</v>
      </c>
      <c r="E27" s="33">
        <v>0.87</v>
      </c>
      <c r="F27" s="37">
        <f t="shared" si="6"/>
        <v>-0.20183486238532117</v>
      </c>
      <c r="G27" s="61">
        <f t="shared" si="7"/>
        <v>39.046877070000001</v>
      </c>
      <c r="H27" s="61">
        <f t="shared" si="8"/>
        <v>31.098758999999998</v>
      </c>
      <c r="I27" s="73">
        <f t="shared" si="9"/>
        <v>-0.20355323309854656</v>
      </c>
      <c r="J27" s="61">
        <f t="shared" si="10"/>
        <v>24.554793</v>
      </c>
      <c r="K27" s="73">
        <f t="shared" si="11"/>
        <v>-0.37114579084057847</v>
      </c>
    </row>
    <row r="28" spans="1:11" s="51" customFormat="1" ht="14.55" customHeight="1">
      <c r="A28" s="84"/>
      <c r="B28" s="97"/>
      <c r="C28" s="12" t="s">
        <v>7</v>
      </c>
      <c r="D28" s="72">
        <v>0.28999999999999998</v>
      </c>
      <c r="E28" s="33">
        <v>0.28999999999999998</v>
      </c>
      <c r="F28" s="37">
        <f>SUM(E28-D28)/D28</f>
        <v>0</v>
      </c>
      <c r="G28" s="61">
        <f t="shared" si="7"/>
        <v>10.38861867</v>
      </c>
      <c r="H28" s="61">
        <f t="shared" si="8"/>
        <v>10.366252999999999</v>
      </c>
      <c r="I28" s="73">
        <f t="shared" si="9"/>
        <v>-2.1529012384089176E-3</v>
      </c>
      <c r="J28" s="61">
        <f t="shared" si="10"/>
        <v>8.1849309999999988</v>
      </c>
      <c r="K28" s="73">
        <f t="shared" si="11"/>
        <v>-0.21212518622555243</v>
      </c>
    </row>
    <row r="29" spans="1:11" s="51" customFormat="1" ht="14.55" customHeight="1">
      <c r="A29" s="98" t="s">
        <v>339</v>
      </c>
      <c r="B29" s="97" t="s">
        <v>337</v>
      </c>
      <c r="C29" s="71" t="s">
        <v>5</v>
      </c>
      <c r="D29" s="33" t="s">
        <v>341</v>
      </c>
      <c r="E29" s="33">
        <v>1.58</v>
      </c>
      <c r="F29" s="33" t="s">
        <v>341</v>
      </c>
      <c r="G29" s="33" t="s">
        <v>341</v>
      </c>
      <c r="H29" s="61">
        <f t="shared" si="8"/>
        <v>56.478206</v>
      </c>
      <c r="I29" s="33" t="s">
        <v>341</v>
      </c>
      <c r="J29" s="61">
        <f t="shared" si="10"/>
        <v>44.593762000000005</v>
      </c>
      <c r="K29" s="33" t="s">
        <v>341</v>
      </c>
    </row>
    <row r="30" spans="1:11" s="51" customFormat="1" ht="14.55" customHeight="1">
      <c r="A30" s="99"/>
      <c r="B30" s="100"/>
      <c r="C30" s="12" t="s">
        <v>6</v>
      </c>
      <c r="D30" s="33" t="s">
        <v>341</v>
      </c>
      <c r="E30" s="33">
        <v>1.1499999999999999</v>
      </c>
      <c r="F30" s="33" t="s">
        <v>341</v>
      </c>
      <c r="G30" s="33" t="s">
        <v>341</v>
      </c>
      <c r="H30" s="61">
        <f t="shared" si="8"/>
        <v>41.107554999999998</v>
      </c>
      <c r="I30" s="33" t="s">
        <v>341</v>
      </c>
      <c r="J30" s="61">
        <f t="shared" si="10"/>
        <v>32.457484999999998</v>
      </c>
      <c r="K30" s="33" t="s">
        <v>341</v>
      </c>
    </row>
    <row r="31" spans="1:11" s="51" customFormat="1" ht="14.55" customHeight="1">
      <c r="A31" s="99"/>
      <c r="B31" s="100"/>
      <c r="C31" s="12" t="s">
        <v>7</v>
      </c>
      <c r="D31" s="33" t="s">
        <v>341</v>
      </c>
      <c r="E31" s="33">
        <v>0.43</v>
      </c>
      <c r="F31" s="33" t="s">
        <v>341</v>
      </c>
      <c r="G31" s="33" t="s">
        <v>341</v>
      </c>
      <c r="H31" s="61">
        <f t="shared" si="8"/>
        <v>15.370650999999999</v>
      </c>
      <c r="I31" s="33" t="s">
        <v>341</v>
      </c>
      <c r="J31" s="61">
        <f t="shared" si="10"/>
        <v>12.136277</v>
      </c>
      <c r="K31" s="33" t="s">
        <v>341</v>
      </c>
    </row>
    <row r="32" spans="1:11" s="51" customFormat="1" ht="14.55" customHeight="1">
      <c r="A32" s="98" t="s">
        <v>340</v>
      </c>
      <c r="B32" s="97" t="s">
        <v>338</v>
      </c>
      <c r="C32" s="71" t="s">
        <v>5</v>
      </c>
      <c r="D32" s="33" t="s">
        <v>341</v>
      </c>
      <c r="E32" s="33">
        <v>1</v>
      </c>
      <c r="F32" s="33" t="s">
        <v>341</v>
      </c>
      <c r="G32" s="33" t="s">
        <v>341</v>
      </c>
      <c r="H32" s="61">
        <f t="shared" si="8"/>
        <v>35.745699999999999</v>
      </c>
      <c r="I32" s="33" t="s">
        <v>341</v>
      </c>
      <c r="J32" s="61">
        <f t="shared" si="10"/>
        <v>28.2239</v>
      </c>
      <c r="K32" s="33" t="s">
        <v>341</v>
      </c>
    </row>
    <row r="33" spans="1:11" s="51" customFormat="1" ht="14.55" customHeight="1">
      <c r="A33" s="99"/>
      <c r="B33" s="100"/>
      <c r="C33" s="12" t="s">
        <v>6</v>
      </c>
      <c r="D33" s="33" t="s">
        <v>341</v>
      </c>
      <c r="E33" s="33">
        <v>0.75</v>
      </c>
      <c r="F33" s="33" t="s">
        <v>341</v>
      </c>
      <c r="G33" s="33" t="s">
        <v>341</v>
      </c>
      <c r="H33" s="61">
        <f t="shared" si="8"/>
        <v>26.809275</v>
      </c>
      <c r="I33" s="33" t="s">
        <v>341</v>
      </c>
      <c r="J33" s="61">
        <f t="shared" si="10"/>
        <v>21.167925</v>
      </c>
      <c r="K33" s="33" t="s">
        <v>341</v>
      </c>
    </row>
    <row r="34" spans="1:11" s="51" customFormat="1" ht="14.55" customHeight="1">
      <c r="A34" s="99"/>
      <c r="B34" s="100"/>
      <c r="C34" s="12" t="s">
        <v>7</v>
      </c>
      <c r="D34" s="33" t="s">
        <v>341</v>
      </c>
      <c r="E34" s="33">
        <v>0.25</v>
      </c>
      <c r="F34" s="33" t="s">
        <v>341</v>
      </c>
      <c r="G34" s="33" t="s">
        <v>341</v>
      </c>
      <c r="H34" s="61">
        <f t="shared" si="8"/>
        <v>8.9364249999999998</v>
      </c>
      <c r="I34" s="33" t="s">
        <v>341</v>
      </c>
      <c r="J34" s="61">
        <f t="shared" si="10"/>
        <v>7.0559750000000001</v>
      </c>
      <c r="K34" s="33" t="s">
        <v>341</v>
      </c>
    </row>
    <row r="35" spans="1:11" ht="14.55" customHeight="1">
      <c r="A35" s="84" t="s">
        <v>308</v>
      </c>
      <c r="B35" s="82" t="s">
        <v>300</v>
      </c>
      <c r="C35" s="26" t="s">
        <v>5</v>
      </c>
      <c r="D35" s="33">
        <v>2.19</v>
      </c>
      <c r="E35" s="33">
        <v>2.31</v>
      </c>
      <c r="F35" s="37">
        <f t="shared" si="3"/>
        <v>5.4794520547945258E-2</v>
      </c>
      <c r="G35" s="61">
        <f t="shared" si="0"/>
        <v>78.451982369999996</v>
      </c>
      <c r="H35" s="61">
        <f t="shared" si="4"/>
        <v>82.572567000000006</v>
      </c>
      <c r="I35" s="73">
        <f t="shared" si="1"/>
        <v>5.2523652118390829E-2</v>
      </c>
      <c r="J35" s="61">
        <f t="shared" si="5"/>
        <v>65.197209000000001</v>
      </c>
      <c r="K35" s="73">
        <f t="shared" si="2"/>
        <v>-0.16895396355297981</v>
      </c>
    </row>
    <row r="36" spans="1:11" ht="14.55" customHeight="1">
      <c r="A36" s="84"/>
      <c r="B36" s="82"/>
      <c r="C36" s="12" t="s">
        <v>6</v>
      </c>
      <c r="D36" s="33">
        <v>1.93</v>
      </c>
      <c r="E36" s="33">
        <v>2.04</v>
      </c>
      <c r="F36" s="37">
        <f t="shared" si="3"/>
        <v>5.6994818652849791E-2</v>
      </c>
      <c r="G36" s="61">
        <f t="shared" si="0"/>
        <v>69.138048389999994</v>
      </c>
      <c r="H36" s="61">
        <f t="shared" si="4"/>
        <v>72.921227999999999</v>
      </c>
      <c r="I36" s="73">
        <f t="shared" si="1"/>
        <v>5.4719213198780391E-2</v>
      </c>
      <c r="J36" s="61">
        <f t="shared" si="5"/>
        <v>57.576756000000003</v>
      </c>
      <c r="K36" s="73">
        <f t="shared" si="2"/>
        <v>-0.16722040409332983</v>
      </c>
    </row>
    <row r="37" spans="1:11" ht="14.55" customHeight="1">
      <c r="A37" s="84"/>
      <c r="B37" s="82"/>
      <c r="C37" s="12" t="s">
        <v>7</v>
      </c>
      <c r="D37" s="33">
        <v>0.26</v>
      </c>
      <c r="E37" s="33">
        <v>0.27</v>
      </c>
      <c r="F37" s="37">
        <f t="shared" si="3"/>
        <v>3.8461538461538491E-2</v>
      </c>
      <c r="G37" s="61">
        <f t="shared" si="0"/>
        <v>9.3139339799999998</v>
      </c>
      <c r="H37" s="61">
        <f t="shared" si="4"/>
        <v>9.6513390000000001</v>
      </c>
      <c r="I37" s="73">
        <f t="shared" si="1"/>
        <v>3.6225833329344717E-2</v>
      </c>
      <c r="J37" s="61">
        <f t="shared" si="5"/>
        <v>7.6204530000000004</v>
      </c>
      <c r="K37" s="73">
        <f t="shared" si="2"/>
        <v>-0.18182230877268893</v>
      </c>
    </row>
    <row r="38" spans="1:11" ht="14.55" customHeight="1">
      <c r="A38" s="84" t="s">
        <v>309</v>
      </c>
      <c r="B38" s="82" t="s">
        <v>301</v>
      </c>
      <c r="C38" s="26" t="s">
        <v>5</v>
      </c>
      <c r="D38" s="33">
        <v>5.52</v>
      </c>
      <c r="E38" s="33">
        <v>5.51</v>
      </c>
      <c r="F38" s="37">
        <f t="shared" si="3"/>
        <v>-1.8115942028985121E-3</v>
      </c>
      <c r="G38" s="61">
        <f t="shared" si="0"/>
        <v>197.74198295999997</v>
      </c>
      <c r="H38" s="61">
        <f t="shared" si="4"/>
        <v>196.95880699999998</v>
      </c>
      <c r="I38" s="73">
        <f t="shared" si="1"/>
        <v>-3.9605952579044278E-3</v>
      </c>
      <c r="J38" s="61">
        <f t="shared" si="5"/>
        <v>155.513689</v>
      </c>
      <c r="K38" s="73">
        <f t="shared" si="2"/>
        <v>-0.21355249567079582</v>
      </c>
    </row>
    <row r="39" spans="1:11" ht="14.55" customHeight="1">
      <c r="A39" s="84"/>
      <c r="B39" s="82"/>
      <c r="C39" s="12" t="s">
        <v>6</v>
      </c>
      <c r="D39" s="33">
        <v>5.01</v>
      </c>
      <c r="E39" s="33">
        <v>5</v>
      </c>
      <c r="F39" s="37">
        <f t="shared" si="3"/>
        <v>-1.9960079840318935E-3</v>
      </c>
      <c r="G39" s="61">
        <f t="shared" si="0"/>
        <v>179.47234322999998</v>
      </c>
      <c r="H39" s="61">
        <f t="shared" si="4"/>
        <v>178.7285</v>
      </c>
      <c r="I39" s="73">
        <f t="shared" si="1"/>
        <v>-4.1446120143799597E-3</v>
      </c>
      <c r="J39" s="61">
        <f t="shared" si="5"/>
        <v>141.11950000000002</v>
      </c>
      <c r="K39" s="73">
        <f t="shared" si="2"/>
        <v>-0.21369779064426364</v>
      </c>
    </row>
    <row r="40" spans="1:11" ht="14.55" customHeight="1">
      <c r="A40" s="84"/>
      <c r="B40" s="82"/>
      <c r="C40" s="12" t="s">
        <v>7</v>
      </c>
      <c r="D40" s="33">
        <v>0.51</v>
      </c>
      <c r="E40" s="33">
        <v>0.51</v>
      </c>
      <c r="F40" s="37">
        <f t="shared" si="3"/>
        <v>0</v>
      </c>
      <c r="G40" s="61">
        <f t="shared" si="0"/>
        <v>18.269639730000002</v>
      </c>
      <c r="H40" s="61">
        <f t="shared" si="4"/>
        <v>18.230307</v>
      </c>
      <c r="I40" s="73">
        <f t="shared" si="1"/>
        <v>-2.1529012384089142E-3</v>
      </c>
      <c r="J40" s="61">
        <f t="shared" si="5"/>
        <v>14.394189000000001</v>
      </c>
      <c r="K40" s="73">
        <f t="shared" si="2"/>
        <v>-0.21212518622555238</v>
      </c>
    </row>
    <row r="41" spans="1:11" ht="14.55" customHeight="1">
      <c r="A41" s="84" t="s">
        <v>310</v>
      </c>
      <c r="B41" s="82" t="s">
        <v>305</v>
      </c>
      <c r="C41" s="26" t="s">
        <v>5</v>
      </c>
      <c r="D41" s="33">
        <v>6.69</v>
      </c>
      <c r="E41" s="33">
        <v>6.99</v>
      </c>
      <c r="F41" s="37">
        <f t="shared" si="3"/>
        <v>4.484304932735423E-2</v>
      </c>
      <c r="G41" s="61">
        <f t="shared" si="0"/>
        <v>239.65468587000001</v>
      </c>
      <c r="H41" s="61">
        <f t="shared" si="4"/>
        <v>249.86244300000001</v>
      </c>
      <c r="I41" s="73">
        <f t="shared" si="1"/>
        <v>4.2593605432514565E-2</v>
      </c>
      <c r="J41" s="61">
        <f t="shared" si="5"/>
        <v>197.28506100000001</v>
      </c>
      <c r="K41" s="73">
        <f t="shared" si="2"/>
        <v>-0.17679447708768473</v>
      </c>
    </row>
    <row r="42" spans="1:11" ht="14.55" customHeight="1">
      <c r="A42" s="84"/>
      <c r="B42" s="82"/>
      <c r="C42" s="12" t="s">
        <v>6</v>
      </c>
      <c r="D42" s="33">
        <v>5.99</v>
      </c>
      <c r="E42" s="33">
        <v>6.3</v>
      </c>
      <c r="F42" s="37">
        <f t="shared" si="3"/>
        <v>5.1752921535893087E-2</v>
      </c>
      <c r="G42" s="61">
        <f t="shared" si="0"/>
        <v>214.57870977000002</v>
      </c>
      <c r="H42" s="61">
        <f t="shared" si="4"/>
        <v>225.19790999999998</v>
      </c>
      <c r="I42" s="73">
        <f t="shared" si="1"/>
        <v>4.9488601368618254E-2</v>
      </c>
      <c r="J42" s="61">
        <f t="shared" si="5"/>
        <v>177.81056999999998</v>
      </c>
      <c r="K42" s="73">
        <f t="shared" si="2"/>
        <v>-0.17135036280817706</v>
      </c>
    </row>
    <row r="43" spans="1:11" ht="14.55" customHeight="1">
      <c r="A43" s="84"/>
      <c r="B43" s="82"/>
      <c r="C43" s="12" t="s">
        <v>7</v>
      </c>
      <c r="D43" s="33">
        <v>0.7</v>
      </c>
      <c r="E43" s="33">
        <v>0.69</v>
      </c>
      <c r="F43" s="37">
        <f t="shared" si="3"/>
        <v>-1.4285714285714299E-2</v>
      </c>
      <c r="G43" s="61">
        <f t="shared" si="0"/>
        <v>25.075976099999998</v>
      </c>
      <c r="H43" s="61">
        <f t="shared" si="4"/>
        <v>24.664532999999999</v>
      </c>
      <c r="I43" s="73">
        <f t="shared" si="1"/>
        <v>-1.6407859792145825E-2</v>
      </c>
      <c r="J43" s="61">
        <f t="shared" si="5"/>
        <v>19.474491</v>
      </c>
      <c r="K43" s="73">
        <f t="shared" si="2"/>
        <v>-0.22338054070804439</v>
      </c>
    </row>
    <row r="44" spans="1:11" ht="14.55" customHeight="1">
      <c r="A44" s="81" t="s">
        <v>23</v>
      </c>
      <c r="B44" s="82" t="s">
        <v>24</v>
      </c>
      <c r="C44" s="26" t="s">
        <v>5</v>
      </c>
      <c r="D44" s="33">
        <v>6.21</v>
      </c>
      <c r="E44" s="33">
        <v>6.39</v>
      </c>
      <c r="F44" s="37">
        <f t="shared" si="3"/>
        <v>2.8985507246376767E-2</v>
      </c>
      <c r="G44" s="61">
        <f t="shared" si="0"/>
        <v>222.45973082999998</v>
      </c>
      <c r="H44" s="61">
        <f t="shared" si="4"/>
        <v>228.41502299999999</v>
      </c>
      <c r="I44" s="73">
        <f t="shared" si="1"/>
        <v>2.677020307352139E-2</v>
      </c>
      <c r="J44" s="61">
        <f t="shared" si="5"/>
        <v>180.35072099999999</v>
      </c>
      <c r="K44" s="73">
        <f t="shared" si="2"/>
        <v>-0.18928823510165529</v>
      </c>
    </row>
    <row r="45" spans="1:11" ht="14.55" customHeight="1">
      <c r="A45" s="81"/>
      <c r="B45" s="82"/>
      <c r="C45" s="12" t="s">
        <v>6</v>
      </c>
      <c r="D45" s="33">
        <v>5.27</v>
      </c>
      <c r="E45" s="33">
        <v>5.47</v>
      </c>
      <c r="F45" s="37">
        <f t="shared" si="3"/>
        <v>3.7950664136622431E-2</v>
      </c>
      <c r="G45" s="61">
        <f t="shared" si="0"/>
        <v>188.78627720999998</v>
      </c>
      <c r="H45" s="61">
        <f t="shared" si="4"/>
        <v>195.52897899999999</v>
      </c>
      <c r="I45" s="73">
        <f t="shared" si="1"/>
        <v>3.5716058866395464E-2</v>
      </c>
      <c r="J45" s="61">
        <f t="shared" si="5"/>
        <v>154.38473299999998</v>
      </c>
      <c r="K45" s="73">
        <f t="shared" si="2"/>
        <v>-0.18222481378629438</v>
      </c>
    </row>
    <row r="46" spans="1:11" ht="14.55" customHeight="1">
      <c r="A46" s="81"/>
      <c r="B46" s="82"/>
      <c r="C46" s="12" t="s">
        <v>7</v>
      </c>
      <c r="D46" s="33">
        <v>0.94</v>
      </c>
      <c r="E46" s="33">
        <v>0.92</v>
      </c>
      <c r="F46" s="37">
        <f t="shared" si="3"/>
        <v>-2.1276595744680753E-2</v>
      </c>
      <c r="G46" s="61">
        <f t="shared" si="0"/>
        <v>33.673453619999997</v>
      </c>
      <c r="H46" s="61">
        <f t="shared" si="4"/>
        <v>32.886043999999998</v>
      </c>
      <c r="I46" s="73">
        <f t="shared" si="1"/>
        <v>-2.3383690573761776E-2</v>
      </c>
      <c r="J46" s="61">
        <f t="shared" si="5"/>
        <v>25.965988000000003</v>
      </c>
      <c r="K46" s="73">
        <f t="shared" si="2"/>
        <v>-0.2288884801356468</v>
      </c>
    </row>
    <row r="47" spans="1:11" ht="14.55" customHeight="1">
      <c r="A47" s="81" t="s">
        <v>25</v>
      </c>
      <c r="B47" s="82" t="s">
        <v>26</v>
      </c>
      <c r="C47" s="26" t="s">
        <v>5</v>
      </c>
      <c r="D47" s="33">
        <v>8</v>
      </c>
      <c r="E47" s="33">
        <v>8.2100000000000009</v>
      </c>
      <c r="F47" s="37">
        <f t="shared" si="3"/>
        <v>2.6250000000000107E-2</v>
      </c>
      <c r="G47" s="61">
        <f t="shared" si="0"/>
        <v>286.582584</v>
      </c>
      <c r="H47" s="61">
        <f t="shared" si="4"/>
        <v>293.47219700000005</v>
      </c>
      <c r="I47" s="73">
        <f t="shared" si="1"/>
        <v>2.4040585104083134E-2</v>
      </c>
      <c r="J47" s="61">
        <f t="shared" si="5"/>
        <v>231.71821900000003</v>
      </c>
      <c r="K47" s="73">
        <f t="shared" si="2"/>
        <v>-0.19144347236397297</v>
      </c>
    </row>
    <row r="48" spans="1:11" ht="14.55" customHeight="1">
      <c r="A48" s="81"/>
      <c r="B48" s="82"/>
      <c r="C48" s="12" t="s">
        <v>6</v>
      </c>
      <c r="D48" s="33">
        <v>7.01</v>
      </c>
      <c r="E48" s="33">
        <v>7.23</v>
      </c>
      <c r="F48" s="37">
        <f t="shared" si="3"/>
        <v>3.1383737517831758E-2</v>
      </c>
      <c r="G48" s="61">
        <f t="shared" si="0"/>
        <v>251.11798922999998</v>
      </c>
      <c r="H48" s="61">
        <f t="shared" si="4"/>
        <v>258.44141100000002</v>
      </c>
      <c r="I48" s="73">
        <f t="shared" si="1"/>
        <v>2.9163270192054967E-2</v>
      </c>
      <c r="J48" s="61">
        <f t="shared" si="5"/>
        <v>204.05879700000003</v>
      </c>
      <c r="K48" s="73">
        <f t="shared" si="2"/>
        <v>-0.1873987298731444</v>
      </c>
    </row>
    <row r="49" spans="1:11" ht="14.55" customHeight="1">
      <c r="A49" s="81"/>
      <c r="B49" s="82"/>
      <c r="C49" s="12" t="s">
        <v>7</v>
      </c>
      <c r="D49" s="33">
        <v>0.99</v>
      </c>
      <c r="E49" s="33">
        <v>0.98</v>
      </c>
      <c r="F49" s="37">
        <f t="shared" si="3"/>
        <v>-1.0101010101010111E-2</v>
      </c>
      <c r="G49" s="61">
        <f t="shared" si="0"/>
        <v>35.464594769999998</v>
      </c>
      <c r="H49" s="61">
        <f t="shared" si="4"/>
        <v>35.030785999999999</v>
      </c>
      <c r="I49" s="73">
        <f t="shared" si="1"/>
        <v>-1.2232164862263245E-2</v>
      </c>
      <c r="J49" s="61">
        <f t="shared" si="5"/>
        <v>27.659421999999999</v>
      </c>
      <c r="K49" s="73">
        <f t="shared" si="2"/>
        <v>-0.22008351767781947</v>
      </c>
    </row>
    <row r="50" spans="1:11" ht="14.55" customHeight="1">
      <c r="A50" s="81" t="s">
        <v>27</v>
      </c>
      <c r="B50" s="82" t="s">
        <v>28</v>
      </c>
      <c r="C50" s="26" t="s">
        <v>5</v>
      </c>
      <c r="D50" s="33">
        <v>8.92</v>
      </c>
      <c r="E50" s="33">
        <v>9.0399999999999991</v>
      </c>
      <c r="F50" s="37">
        <f t="shared" si="3"/>
        <v>1.345291479820619E-2</v>
      </c>
      <c r="G50" s="61">
        <f t="shared" si="0"/>
        <v>319.53958116000001</v>
      </c>
      <c r="H50" s="61">
        <f t="shared" si="4"/>
        <v>323.14112799999998</v>
      </c>
      <c r="I50" s="73">
        <f t="shared" si="1"/>
        <v>1.1271050762868093E-2</v>
      </c>
      <c r="J50" s="61">
        <f t="shared" si="5"/>
        <v>255.14405599999998</v>
      </c>
      <c r="K50" s="73">
        <f t="shared" si="2"/>
        <v>-0.20152597348419216</v>
      </c>
    </row>
    <row r="51" spans="1:11" ht="14.55" customHeight="1">
      <c r="A51" s="81"/>
      <c r="B51" s="82"/>
      <c r="C51" s="12" t="s">
        <v>6</v>
      </c>
      <c r="D51" s="33">
        <v>7.75</v>
      </c>
      <c r="E51" s="33">
        <v>7.87</v>
      </c>
      <c r="F51" s="37">
        <f t="shared" si="3"/>
        <v>1.5483870967741949E-2</v>
      </c>
      <c r="G51" s="61">
        <f t="shared" si="0"/>
        <v>277.62687825</v>
      </c>
      <c r="H51" s="61">
        <f t="shared" si="4"/>
        <v>281.31865900000003</v>
      </c>
      <c r="I51" s="73">
        <f t="shared" si="1"/>
        <v>1.3297634484351376E-2</v>
      </c>
      <c r="J51" s="61">
        <f t="shared" si="5"/>
        <v>222.12209300000001</v>
      </c>
      <c r="K51" s="73">
        <f t="shared" si="2"/>
        <v>-0.19992583427033508</v>
      </c>
    </row>
    <row r="52" spans="1:11" ht="14.55" customHeight="1">
      <c r="A52" s="81"/>
      <c r="B52" s="82"/>
      <c r="C52" s="12" t="s">
        <v>7</v>
      </c>
      <c r="D52" s="33">
        <v>1.17</v>
      </c>
      <c r="E52" s="33">
        <v>1.17</v>
      </c>
      <c r="F52" s="37">
        <f t="shared" si="3"/>
        <v>0</v>
      </c>
      <c r="G52" s="61">
        <f t="shared" si="0"/>
        <v>41.91270291</v>
      </c>
      <c r="H52" s="61">
        <f t="shared" si="4"/>
        <v>41.822468999999998</v>
      </c>
      <c r="I52" s="73">
        <f t="shared" si="1"/>
        <v>-2.1529012384088695E-3</v>
      </c>
      <c r="J52" s="61">
        <f t="shared" si="5"/>
        <v>33.021963</v>
      </c>
      <c r="K52" s="73">
        <f t="shared" si="2"/>
        <v>-0.21212518622555238</v>
      </c>
    </row>
    <row r="53" spans="1:11" ht="14.55" customHeight="1">
      <c r="A53" s="81" t="s">
        <v>29</v>
      </c>
      <c r="B53" s="82" t="s">
        <v>30</v>
      </c>
      <c r="C53" s="26" t="s">
        <v>5</v>
      </c>
      <c r="D53" s="33">
        <v>2.36</v>
      </c>
      <c r="E53" s="33">
        <v>2.42</v>
      </c>
      <c r="F53" s="37">
        <f t="shared" si="3"/>
        <v>2.5423728813559344E-2</v>
      </c>
      <c r="G53" s="61">
        <f t="shared" si="0"/>
        <v>84.541862279999989</v>
      </c>
      <c r="H53" s="61">
        <f t="shared" si="4"/>
        <v>86.504593999999997</v>
      </c>
      <c r="I53" s="73">
        <f t="shared" si="1"/>
        <v>2.3216092797902915E-2</v>
      </c>
      <c r="J53" s="61">
        <f t="shared" si="5"/>
        <v>68.301838000000004</v>
      </c>
      <c r="K53" s="73">
        <f t="shared" si="2"/>
        <v>-0.19209447062111709</v>
      </c>
    </row>
    <row r="54" spans="1:11" ht="14.55" customHeight="1">
      <c r="A54" s="81"/>
      <c r="B54" s="82"/>
      <c r="C54" s="12" t="s">
        <v>6</v>
      </c>
      <c r="D54" s="33">
        <v>1.57</v>
      </c>
      <c r="E54" s="33">
        <v>1.63</v>
      </c>
      <c r="F54" s="37">
        <f t="shared" si="3"/>
        <v>3.8216560509554034E-2</v>
      </c>
      <c r="G54" s="61">
        <f t="shared" si="0"/>
        <v>56.241832110000004</v>
      </c>
      <c r="H54" s="61">
        <f t="shared" si="4"/>
        <v>58.265490999999997</v>
      </c>
      <c r="I54" s="73">
        <f t="shared" si="1"/>
        <v>3.5981382790696445E-2</v>
      </c>
      <c r="J54" s="61">
        <f t="shared" si="5"/>
        <v>46.004956999999997</v>
      </c>
      <c r="K54" s="73">
        <f t="shared" si="2"/>
        <v>-0.18201532073098758</v>
      </c>
    </row>
    <row r="55" spans="1:11" ht="14.55" customHeight="1">
      <c r="A55" s="81"/>
      <c r="B55" s="82"/>
      <c r="C55" s="12" t="s">
        <v>7</v>
      </c>
      <c r="D55" s="33">
        <v>0.79</v>
      </c>
      <c r="E55" s="33">
        <v>0.79</v>
      </c>
      <c r="F55" s="37">
        <f t="shared" si="3"/>
        <v>0</v>
      </c>
      <c r="G55" s="61">
        <f t="shared" si="0"/>
        <v>28.300030169999999</v>
      </c>
      <c r="H55" s="61">
        <f t="shared" si="4"/>
        <v>28.239103</v>
      </c>
      <c r="I55" s="73">
        <f t="shared" si="1"/>
        <v>-2.1529012384087988E-3</v>
      </c>
      <c r="J55" s="61">
        <f t="shared" si="5"/>
        <v>22.296881000000003</v>
      </c>
      <c r="K55" s="73">
        <f t="shared" si="2"/>
        <v>-0.21212518622555224</v>
      </c>
    </row>
    <row r="56" spans="1:11" ht="14.55" customHeight="1">
      <c r="A56" s="84" t="s">
        <v>311</v>
      </c>
      <c r="B56" s="82" t="s">
        <v>303</v>
      </c>
      <c r="C56" s="26" t="s">
        <v>5</v>
      </c>
      <c r="D56" s="33">
        <v>8.49</v>
      </c>
      <c r="E56" s="33">
        <v>8.7200000000000006</v>
      </c>
      <c r="F56" s="37">
        <f t="shared" si="3"/>
        <v>2.7090694935217954E-2</v>
      </c>
      <c r="G56" s="61">
        <f t="shared" si="0"/>
        <v>304.13576727000003</v>
      </c>
      <c r="H56" s="61">
        <f t="shared" si="4"/>
        <v>311.70250400000003</v>
      </c>
      <c r="I56" s="73">
        <f t="shared" si="1"/>
        <v>2.48794701061337E-2</v>
      </c>
      <c r="J56" s="61">
        <f t="shared" si="5"/>
        <v>246.11240800000002</v>
      </c>
      <c r="K56" s="73">
        <f t="shared" si="2"/>
        <v>-0.19078110999844719</v>
      </c>
    </row>
    <row r="57" spans="1:11" ht="14.55" customHeight="1">
      <c r="A57" s="84"/>
      <c r="B57" s="82"/>
      <c r="C57" s="12" t="s">
        <v>6</v>
      </c>
      <c r="D57" s="33">
        <v>7.38</v>
      </c>
      <c r="E57" s="33">
        <v>7.6</v>
      </c>
      <c r="F57" s="37">
        <f t="shared" si="3"/>
        <v>2.9810298102980998E-2</v>
      </c>
      <c r="G57" s="61">
        <f t="shared" si="0"/>
        <v>264.37243374000002</v>
      </c>
      <c r="H57" s="61">
        <f t="shared" si="4"/>
        <v>271.66731999999996</v>
      </c>
      <c r="I57" s="73">
        <f t="shared" si="1"/>
        <v>2.7593218236868743E-2</v>
      </c>
      <c r="J57" s="61">
        <f t="shared" si="5"/>
        <v>214.50163999999998</v>
      </c>
      <c r="K57" s="73">
        <f t="shared" si="2"/>
        <v>-0.18863840315910554</v>
      </c>
    </row>
    <row r="58" spans="1:11" ht="14.55" customHeight="1">
      <c r="A58" s="84"/>
      <c r="B58" s="82"/>
      <c r="C58" s="12" t="s">
        <v>7</v>
      </c>
      <c r="D58" s="33">
        <v>1.1100000000000001</v>
      </c>
      <c r="E58" s="33">
        <v>1.1200000000000001</v>
      </c>
      <c r="F58" s="37">
        <f t="shared" si="3"/>
        <v>9.0090090090090159E-3</v>
      </c>
      <c r="G58" s="61">
        <f t="shared" si="0"/>
        <v>39.763333530000004</v>
      </c>
      <c r="H58" s="61">
        <f t="shared" si="4"/>
        <v>40.035184000000001</v>
      </c>
      <c r="I58" s="73">
        <f t="shared" si="1"/>
        <v>6.836712263947776E-3</v>
      </c>
      <c r="J58" s="61">
        <f t="shared" si="5"/>
        <v>31.610768000000004</v>
      </c>
      <c r="K58" s="73">
        <f t="shared" si="2"/>
        <v>-0.20502721493028706</v>
      </c>
    </row>
    <row r="59" spans="1:11" ht="14.55" customHeight="1">
      <c r="A59" s="84" t="s">
        <v>312</v>
      </c>
      <c r="B59" s="82" t="s">
        <v>302</v>
      </c>
      <c r="C59" s="26" t="s">
        <v>5</v>
      </c>
      <c r="D59" s="33">
        <v>9.9700000000000006</v>
      </c>
      <c r="E59" s="33">
        <v>10.39</v>
      </c>
      <c r="F59" s="37">
        <f t="shared" si="3"/>
        <v>4.2126379137412226E-2</v>
      </c>
      <c r="G59" s="61">
        <f t="shared" si="0"/>
        <v>357.15354531000003</v>
      </c>
      <c r="H59" s="61">
        <f t="shared" si="4"/>
        <v>371.39782300000002</v>
      </c>
      <c r="I59" s="73">
        <f t="shared" si="1"/>
        <v>3.9882783965188767E-2</v>
      </c>
      <c r="J59" s="61">
        <f t="shared" si="5"/>
        <v>293.24632100000002</v>
      </c>
      <c r="K59" s="73">
        <f t="shared" si="2"/>
        <v>-0.17893487310767189</v>
      </c>
    </row>
    <row r="60" spans="1:11" ht="14.55" customHeight="1">
      <c r="A60" s="84"/>
      <c r="B60" s="82"/>
      <c r="C60" s="12" t="s">
        <v>6</v>
      </c>
      <c r="D60" s="33">
        <v>8.31</v>
      </c>
      <c r="E60" s="33">
        <v>8.7200000000000006</v>
      </c>
      <c r="F60" s="37">
        <f t="shared" si="3"/>
        <v>4.9338146811071015E-2</v>
      </c>
      <c r="G60" s="61">
        <f t="shared" si="0"/>
        <v>297.68765913000004</v>
      </c>
      <c r="H60" s="61">
        <f t="shared" si="4"/>
        <v>311.70250400000003</v>
      </c>
      <c r="I60" s="73">
        <f t="shared" si="1"/>
        <v>4.7079025415291791E-2</v>
      </c>
      <c r="J60" s="61">
        <f t="shared" si="5"/>
        <v>246.11240800000002</v>
      </c>
      <c r="K60" s="73">
        <f t="shared" si="2"/>
        <v>-0.1732529029948035</v>
      </c>
    </row>
    <row r="61" spans="1:11" ht="14.55" customHeight="1">
      <c r="A61" s="84"/>
      <c r="B61" s="82"/>
      <c r="C61" s="12" t="s">
        <v>7</v>
      </c>
      <c r="D61" s="33">
        <v>1.66</v>
      </c>
      <c r="E61" s="33">
        <v>1.67</v>
      </c>
      <c r="F61" s="37">
        <f t="shared" si="3"/>
        <v>6.0240963855421742E-3</v>
      </c>
      <c r="G61" s="61">
        <f t="shared" si="0"/>
        <v>59.465886179999998</v>
      </c>
      <c r="H61" s="61">
        <f t="shared" si="4"/>
        <v>59.695318999999998</v>
      </c>
      <c r="I61" s="73">
        <f t="shared" si="1"/>
        <v>3.858225862564612E-3</v>
      </c>
      <c r="J61" s="61">
        <f t="shared" si="5"/>
        <v>47.133913</v>
      </c>
      <c r="K61" s="73">
        <f t="shared" si="2"/>
        <v>-0.20737895240763399</v>
      </c>
    </row>
    <row r="62" spans="1:11" ht="14.55" customHeight="1">
      <c r="A62" s="84" t="s">
        <v>313</v>
      </c>
      <c r="B62" s="82" t="s">
        <v>304</v>
      </c>
      <c r="C62" s="26" t="s">
        <v>5</v>
      </c>
      <c r="D62" s="33">
        <v>12.46</v>
      </c>
      <c r="E62" s="33">
        <v>11.89</v>
      </c>
      <c r="F62" s="37">
        <f t="shared" si="3"/>
        <v>-4.5746388443017677E-2</v>
      </c>
      <c r="G62" s="61">
        <f t="shared" si="0"/>
        <v>446.35237458</v>
      </c>
      <c r="H62" s="61">
        <f t="shared" si="4"/>
        <v>425.01637299999999</v>
      </c>
      <c r="I62" s="73">
        <f t="shared" si="1"/>
        <v>-4.7800802225094807E-2</v>
      </c>
      <c r="J62" s="61">
        <f t="shared" si="5"/>
        <v>335.58217100000002</v>
      </c>
      <c r="K62" s="73">
        <f t="shared" si="2"/>
        <v>-0.2481676135009484</v>
      </c>
    </row>
    <row r="63" spans="1:11" ht="14.55" customHeight="1">
      <c r="A63" s="84"/>
      <c r="B63" s="82"/>
      <c r="C63" s="12" t="s">
        <v>6</v>
      </c>
      <c r="D63" s="33">
        <v>10.220000000000001</v>
      </c>
      <c r="E63" s="33">
        <v>9.7200000000000006</v>
      </c>
      <c r="F63" s="37">
        <f t="shared" si="3"/>
        <v>-4.8923679060665359E-2</v>
      </c>
      <c r="G63" s="61">
        <f t="shared" si="0"/>
        <v>366.10925106000002</v>
      </c>
      <c r="H63" s="61">
        <f t="shared" si="4"/>
        <v>347.44820400000003</v>
      </c>
      <c r="I63" s="73">
        <f t="shared" si="1"/>
        <v>-5.0971252449836926E-2</v>
      </c>
      <c r="J63" s="61">
        <f t="shared" si="5"/>
        <v>274.33630800000003</v>
      </c>
      <c r="K63" s="73">
        <f t="shared" si="2"/>
        <v>-0.25067092075463487</v>
      </c>
    </row>
    <row r="64" spans="1:11" ht="14.55" customHeight="1">
      <c r="A64" s="84"/>
      <c r="B64" s="82"/>
      <c r="C64" s="12" t="s">
        <v>7</v>
      </c>
      <c r="D64" s="33">
        <v>2.2400000000000002</v>
      </c>
      <c r="E64" s="33">
        <v>2.17</v>
      </c>
      <c r="F64" s="37">
        <f t="shared" si="3"/>
        <v>-3.1250000000000125E-2</v>
      </c>
      <c r="G64" s="61">
        <f t="shared" si="0"/>
        <v>80.243123520000012</v>
      </c>
      <c r="H64" s="61">
        <f t="shared" si="4"/>
        <v>77.568168999999997</v>
      </c>
      <c r="I64" s="73">
        <f t="shared" si="1"/>
        <v>-3.333562307470872E-2</v>
      </c>
      <c r="J64" s="61">
        <f t="shared" si="5"/>
        <v>61.245863</v>
      </c>
      <c r="K64" s="73">
        <f t="shared" si="2"/>
        <v>-0.23674627415600397</v>
      </c>
    </row>
    <row r="65" spans="1:11" ht="14.55" customHeight="1">
      <c r="A65" s="81" t="s">
        <v>31</v>
      </c>
      <c r="B65" s="94" t="s">
        <v>32</v>
      </c>
      <c r="C65" s="26" t="s">
        <v>5</v>
      </c>
      <c r="D65" s="33">
        <v>12.12</v>
      </c>
      <c r="E65" s="33">
        <v>13.13</v>
      </c>
      <c r="F65" s="37">
        <f t="shared" si="3"/>
        <v>8.3333333333333467E-2</v>
      </c>
      <c r="G65" s="61">
        <f t="shared" si="0"/>
        <v>434.17261475999999</v>
      </c>
      <c r="H65" s="61">
        <f t="shared" si="4"/>
        <v>469.34104100000002</v>
      </c>
      <c r="I65" s="73">
        <f t="shared" si="1"/>
        <v>8.1001023658390514E-2</v>
      </c>
      <c r="J65" s="61">
        <f t="shared" si="5"/>
        <v>370.57980700000002</v>
      </c>
      <c r="K65" s="73">
        <f t="shared" si="2"/>
        <v>-0.14646895174434832</v>
      </c>
    </row>
    <row r="66" spans="1:11" ht="14.55" customHeight="1">
      <c r="A66" s="81"/>
      <c r="B66" s="94"/>
      <c r="C66" s="12" t="s">
        <v>6</v>
      </c>
      <c r="D66" s="33">
        <v>11.12</v>
      </c>
      <c r="E66" s="33">
        <v>12.07</v>
      </c>
      <c r="F66" s="37">
        <f t="shared" si="3"/>
        <v>8.54316546762591E-2</v>
      </c>
      <c r="G66" s="61">
        <f t="shared" si="0"/>
        <v>398.34979175999996</v>
      </c>
      <c r="H66" s="61">
        <f t="shared" si="4"/>
        <v>431.45059900000001</v>
      </c>
      <c r="I66" s="73">
        <f t="shared" si="1"/>
        <v>8.3094827522698478E-2</v>
      </c>
      <c r="J66" s="61">
        <f t="shared" si="5"/>
        <v>340.66247300000003</v>
      </c>
      <c r="K66" s="73">
        <f t="shared" si="2"/>
        <v>-0.14481573720705171</v>
      </c>
    </row>
    <row r="67" spans="1:11" ht="14.55" customHeight="1">
      <c r="A67" s="81"/>
      <c r="B67" s="94"/>
      <c r="C67" s="12" t="s">
        <v>7</v>
      </c>
      <c r="D67" s="33">
        <v>1</v>
      </c>
      <c r="E67" s="33">
        <v>1.06</v>
      </c>
      <c r="F67" s="37">
        <f t="shared" si="3"/>
        <v>6.0000000000000053E-2</v>
      </c>
      <c r="G67" s="61">
        <f t="shared" si="0"/>
        <v>35.822823</v>
      </c>
      <c r="H67" s="61">
        <f t="shared" si="4"/>
        <v>37.890442</v>
      </c>
      <c r="I67" s="73">
        <f t="shared" si="1"/>
        <v>5.7717924687286662E-2</v>
      </c>
      <c r="J67" s="61">
        <f t="shared" si="5"/>
        <v>29.917334</v>
      </c>
      <c r="K67" s="73">
        <f t="shared" si="2"/>
        <v>-0.16485269739908548</v>
      </c>
    </row>
    <row r="68" spans="1:11" ht="14.55" customHeight="1">
      <c r="A68" s="81" t="s">
        <v>33</v>
      </c>
      <c r="B68" s="82" t="s">
        <v>34</v>
      </c>
      <c r="C68" s="26" t="s">
        <v>5</v>
      </c>
      <c r="D68" s="32" t="s">
        <v>35</v>
      </c>
      <c r="E68" s="65" t="s">
        <v>35</v>
      </c>
      <c r="F68" s="65" t="s">
        <v>35</v>
      </c>
      <c r="G68" s="65" t="s">
        <v>35</v>
      </c>
      <c r="H68" s="65" t="s">
        <v>35</v>
      </c>
      <c r="I68" s="65" t="s">
        <v>35</v>
      </c>
      <c r="J68" s="65" t="s">
        <v>35</v>
      </c>
      <c r="K68" s="65" t="s">
        <v>35</v>
      </c>
    </row>
    <row r="69" spans="1:11" ht="14.55" customHeight="1">
      <c r="A69" s="81"/>
      <c r="B69" s="82"/>
      <c r="C69" s="12" t="s">
        <v>6</v>
      </c>
      <c r="D69" s="65" t="s">
        <v>35</v>
      </c>
      <c r="E69" s="65" t="s">
        <v>35</v>
      </c>
      <c r="F69" s="65" t="s">
        <v>35</v>
      </c>
      <c r="G69" s="65" t="s">
        <v>35</v>
      </c>
      <c r="H69" s="65" t="s">
        <v>35</v>
      </c>
      <c r="I69" s="65" t="s">
        <v>35</v>
      </c>
      <c r="J69" s="65" t="s">
        <v>35</v>
      </c>
      <c r="K69" s="65" t="s">
        <v>35</v>
      </c>
    </row>
    <row r="70" spans="1:11" ht="14.55" customHeight="1">
      <c r="A70" s="81"/>
      <c r="B70" s="82"/>
      <c r="C70" s="12" t="s">
        <v>7</v>
      </c>
      <c r="D70" s="65" t="s">
        <v>35</v>
      </c>
      <c r="E70" s="65" t="s">
        <v>35</v>
      </c>
      <c r="F70" s="65" t="s">
        <v>35</v>
      </c>
      <c r="G70" s="65" t="s">
        <v>35</v>
      </c>
      <c r="H70" s="65" t="s">
        <v>35</v>
      </c>
      <c r="I70" s="65" t="s">
        <v>35</v>
      </c>
      <c r="J70" s="65" t="s">
        <v>35</v>
      </c>
      <c r="K70" s="65" t="s">
        <v>35</v>
      </c>
    </row>
    <row r="71" spans="1:11" ht="14.55" customHeight="1">
      <c r="A71" s="81" t="s">
        <v>36</v>
      </c>
      <c r="B71" s="94" t="s">
        <v>37</v>
      </c>
      <c r="C71" s="26" t="s">
        <v>5</v>
      </c>
      <c r="D71" s="33">
        <v>4.82</v>
      </c>
      <c r="E71" s="33">
        <v>4.92</v>
      </c>
      <c r="F71" s="37">
        <f t="shared" si="3"/>
        <v>2.0746887966804906E-2</v>
      </c>
      <c r="G71" s="61">
        <f t="shared" ref="G71:G115" si="12">(D71*35.822823)</f>
        <v>172.66600686000001</v>
      </c>
      <c r="H71" s="61">
        <f t="shared" si="4"/>
        <v>175.868844</v>
      </c>
      <c r="I71" s="73">
        <f t="shared" si="1"/>
        <v>1.8549320727599211E-2</v>
      </c>
      <c r="J71" s="61">
        <f t="shared" si="5"/>
        <v>138.86158800000001</v>
      </c>
      <c r="K71" s="73">
        <f t="shared" si="2"/>
        <v>-0.19577923573230652</v>
      </c>
    </row>
    <row r="72" spans="1:11" ht="14.55" customHeight="1">
      <c r="A72" s="81"/>
      <c r="B72" s="94"/>
      <c r="C72" s="12" t="s">
        <v>6</v>
      </c>
      <c r="D72" s="33">
        <v>4.07</v>
      </c>
      <c r="E72" s="33">
        <v>4.16</v>
      </c>
      <c r="F72" s="37">
        <f t="shared" si="3"/>
        <v>2.2113022113022077E-2</v>
      </c>
      <c r="G72" s="61">
        <f t="shared" si="12"/>
        <v>145.79888961</v>
      </c>
      <c r="H72" s="61">
        <f t="shared" si="4"/>
        <v>148.702112</v>
      </c>
      <c r="I72" s="73">
        <f t="shared" si="1"/>
        <v>1.9912513721921179E-2</v>
      </c>
      <c r="J72" s="61">
        <f t="shared" si="5"/>
        <v>117.41142400000001</v>
      </c>
      <c r="K72" s="73">
        <f t="shared" si="2"/>
        <v>-0.19470289304626476</v>
      </c>
    </row>
    <row r="73" spans="1:11" ht="14.55" customHeight="1">
      <c r="A73" s="81"/>
      <c r="B73" s="94"/>
      <c r="C73" s="12" t="s">
        <v>7</v>
      </c>
      <c r="D73" s="33">
        <v>0.75</v>
      </c>
      <c r="E73" s="33">
        <v>0.76</v>
      </c>
      <c r="F73" s="37">
        <f t="shared" si="3"/>
        <v>1.3333333333333345E-2</v>
      </c>
      <c r="G73" s="61">
        <f t="shared" si="12"/>
        <v>26.86711725</v>
      </c>
      <c r="H73" s="61">
        <f t="shared" si="4"/>
        <v>27.166732</v>
      </c>
      <c r="I73" s="73">
        <f t="shared" si="1"/>
        <v>1.1151726745079058E-2</v>
      </c>
      <c r="J73" s="61">
        <f t="shared" si="5"/>
        <v>21.450164000000001</v>
      </c>
      <c r="K73" s="73">
        <f t="shared" si="2"/>
        <v>-0.20162018870855969</v>
      </c>
    </row>
    <row r="74" spans="1:11" ht="14.55" customHeight="1">
      <c r="A74" s="81" t="s">
        <v>38</v>
      </c>
      <c r="B74" s="94" t="s">
        <v>39</v>
      </c>
      <c r="C74" s="26" t="s">
        <v>5</v>
      </c>
      <c r="D74" s="33">
        <v>6.4</v>
      </c>
      <c r="E74" s="33">
        <v>6.4</v>
      </c>
      <c r="F74" s="37">
        <f t="shared" si="3"/>
        <v>0</v>
      </c>
      <c r="G74" s="61">
        <f t="shared" si="12"/>
        <v>229.26606720000001</v>
      </c>
      <c r="H74" s="61">
        <f t="shared" si="4"/>
        <v>228.77248</v>
      </c>
      <c r="I74" s="73">
        <f t="shared" si="1"/>
        <v>-2.1529012384088535E-3</v>
      </c>
      <c r="J74" s="61">
        <f t="shared" si="5"/>
        <v>180.63296000000003</v>
      </c>
      <c r="K74" s="73">
        <f t="shared" si="2"/>
        <v>-0.21212518622555226</v>
      </c>
    </row>
    <row r="75" spans="1:11" ht="14.55" customHeight="1">
      <c r="A75" s="81"/>
      <c r="B75" s="94"/>
      <c r="C75" s="12" t="s">
        <v>6</v>
      </c>
      <c r="D75" s="33">
        <v>5.36</v>
      </c>
      <c r="E75" s="33">
        <v>5.4</v>
      </c>
      <c r="F75" s="37">
        <f t="shared" si="3"/>
        <v>7.462686567164185E-3</v>
      </c>
      <c r="G75" s="61">
        <f t="shared" si="12"/>
        <v>192.01033128</v>
      </c>
      <c r="H75" s="61">
        <f t="shared" si="4"/>
        <v>193.02678</v>
      </c>
      <c r="I75" s="73">
        <f t="shared" si="1"/>
        <v>5.2937189016030511E-3</v>
      </c>
      <c r="J75" s="61">
        <f t="shared" si="5"/>
        <v>152.40906000000001</v>
      </c>
      <c r="K75" s="73">
        <f t="shared" si="2"/>
        <v>-0.20624552343619076</v>
      </c>
    </row>
    <row r="76" spans="1:11" ht="14.55" customHeight="1">
      <c r="A76" s="81"/>
      <c r="B76" s="94"/>
      <c r="C76" s="12" t="s">
        <v>7</v>
      </c>
      <c r="D76" s="33">
        <v>1.04</v>
      </c>
      <c r="E76" s="33">
        <v>1</v>
      </c>
      <c r="F76" s="37">
        <f t="shared" si="3"/>
        <v>-3.8461538461538491E-2</v>
      </c>
      <c r="G76" s="61">
        <f t="shared" si="12"/>
        <v>37.255735919999999</v>
      </c>
      <c r="H76" s="61">
        <f t="shared" si="4"/>
        <v>35.745699999999999</v>
      </c>
      <c r="I76" s="73">
        <f t="shared" si="1"/>
        <v>-4.0531635806162328E-2</v>
      </c>
      <c r="J76" s="61">
        <f t="shared" si="5"/>
        <v>28.2239</v>
      </c>
      <c r="K76" s="73">
        <f t="shared" si="2"/>
        <v>-0.24242806367841571</v>
      </c>
    </row>
    <row r="77" spans="1:11" ht="14.55" customHeight="1">
      <c r="A77" s="81" t="s">
        <v>40</v>
      </c>
      <c r="B77" s="94" t="s">
        <v>41</v>
      </c>
      <c r="C77" s="26" t="s">
        <v>5</v>
      </c>
      <c r="D77" s="33">
        <v>6.92</v>
      </c>
      <c r="E77" s="33">
        <v>7.1</v>
      </c>
      <c r="F77" s="37">
        <f t="shared" si="3"/>
        <v>2.6011560693641578E-2</v>
      </c>
      <c r="G77" s="61">
        <f t="shared" si="12"/>
        <v>247.89393515999998</v>
      </c>
      <c r="H77" s="61">
        <f t="shared" si="4"/>
        <v>253.79446999999999</v>
      </c>
      <c r="I77" s="73">
        <f t="shared" si="1"/>
        <v>2.3802659134002535E-2</v>
      </c>
      <c r="J77" s="61">
        <f t="shared" si="5"/>
        <v>200.38969</v>
      </c>
      <c r="K77" s="73">
        <f t="shared" si="2"/>
        <v>-0.19163133268806667</v>
      </c>
    </row>
    <row r="78" spans="1:11" ht="14.55" customHeight="1">
      <c r="A78" s="81"/>
      <c r="B78" s="94"/>
      <c r="C78" s="12" t="s">
        <v>6</v>
      </c>
      <c r="D78" s="33">
        <v>5.84</v>
      </c>
      <c r="E78" s="33">
        <v>6.03</v>
      </c>
      <c r="F78" s="37">
        <f t="shared" si="3"/>
        <v>3.2534246575342533E-2</v>
      </c>
      <c r="G78" s="61">
        <f t="shared" si="12"/>
        <v>209.20528632</v>
      </c>
      <c r="H78" s="61">
        <f t="shared" si="4"/>
        <v>215.546571</v>
      </c>
      <c r="I78" s="73">
        <f t="shared" si="1"/>
        <v>3.0311302317190897E-2</v>
      </c>
      <c r="J78" s="61">
        <f t="shared" si="5"/>
        <v>170.19011700000001</v>
      </c>
      <c r="K78" s="73">
        <f t="shared" si="2"/>
        <v>-0.18649227276371236</v>
      </c>
    </row>
    <row r="79" spans="1:11" ht="14.55" customHeight="1">
      <c r="A79" s="81"/>
      <c r="B79" s="94"/>
      <c r="C79" s="12" t="s">
        <v>7</v>
      </c>
      <c r="D79" s="33">
        <v>1.08</v>
      </c>
      <c r="E79" s="33">
        <v>1.07</v>
      </c>
      <c r="F79" s="37">
        <f t="shared" si="3"/>
        <v>-9.2592592592592674E-3</v>
      </c>
      <c r="G79" s="61">
        <f t="shared" si="12"/>
        <v>38.688648839999999</v>
      </c>
      <c r="H79" s="61">
        <f t="shared" si="4"/>
        <v>38.247899000000004</v>
      </c>
      <c r="I79" s="73">
        <f t="shared" si="1"/>
        <v>-1.1392226226941948E-2</v>
      </c>
      <c r="J79" s="61">
        <f t="shared" si="5"/>
        <v>30.199573000000001</v>
      </c>
      <c r="K79" s="73">
        <f t="shared" si="2"/>
        <v>-0.21942032339013054</v>
      </c>
    </row>
    <row r="80" spans="1:11" ht="14.55" customHeight="1">
      <c r="A80" s="81" t="s">
        <v>42</v>
      </c>
      <c r="B80" s="82" t="s">
        <v>43</v>
      </c>
      <c r="C80" s="26" t="s">
        <v>5</v>
      </c>
      <c r="D80" s="33">
        <v>2.68</v>
      </c>
      <c r="E80" s="33">
        <v>2.98</v>
      </c>
      <c r="F80" s="37">
        <f t="shared" si="3"/>
        <v>0.11194029850746261</v>
      </c>
      <c r="G80" s="61">
        <f t="shared" si="12"/>
        <v>96.005165640000001</v>
      </c>
      <c r="H80" s="61">
        <f t="shared" si="4"/>
        <v>106.52218599999999</v>
      </c>
      <c r="I80" s="73">
        <f t="shared" si="1"/>
        <v>0.10954640086176919</v>
      </c>
      <c r="J80" s="61">
        <f t="shared" si="5"/>
        <v>84.107222000000007</v>
      </c>
      <c r="K80" s="73">
        <f t="shared" si="2"/>
        <v>-0.12393024438512905</v>
      </c>
    </row>
    <row r="81" spans="1:11" ht="14.55" customHeight="1">
      <c r="A81" s="81"/>
      <c r="B81" s="82"/>
      <c r="C81" s="12" t="s">
        <v>6</v>
      </c>
      <c r="D81" s="33">
        <v>2.41</v>
      </c>
      <c r="E81" s="33">
        <v>2.7</v>
      </c>
      <c r="F81" s="37">
        <f t="shared" si="3"/>
        <v>0.12033195020746888</v>
      </c>
      <c r="G81" s="61">
        <f t="shared" si="12"/>
        <v>86.333003430000005</v>
      </c>
      <c r="H81" s="61">
        <f t="shared" si="4"/>
        <v>96.513390000000001</v>
      </c>
      <c r="I81" s="73">
        <f t="shared" ref="I81:I144" si="13">(H81-G81)/G81</f>
        <v>0.1179199861644382</v>
      </c>
      <c r="J81" s="61">
        <f t="shared" si="5"/>
        <v>76.204530000000005</v>
      </c>
      <c r="K81" s="73">
        <f t="shared" ref="K81:K144" si="14">(J81-G81)/G81</f>
        <v>-0.11731867336472669</v>
      </c>
    </row>
    <row r="82" spans="1:11" ht="14.55" customHeight="1">
      <c r="A82" s="81"/>
      <c r="B82" s="82"/>
      <c r="C82" s="12" t="s">
        <v>7</v>
      </c>
      <c r="D82" s="33">
        <v>0.27</v>
      </c>
      <c r="E82" s="33">
        <v>0.28000000000000003</v>
      </c>
      <c r="F82" s="37">
        <f t="shared" si="3"/>
        <v>3.703703703703707E-2</v>
      </c>
      <c r="G82" s="61">
        <f t="shared" si="12"/>
        <v>9.6721622099999998</v>
      </c>
      <c r="H82" s="61">
        <f t="shared" si="4"/>
        <v>10.008796</v>
      </c>
      <c r="I82" s="73">
        <f t="shared" si="13"/>
        <v>3.4804398715724237E-2</v>
      </c>
      <c r="J82" s="61">
        <f t="shared" si="5"/>
        <v>7.9026920000000009</v>
      </c>
      <c r="K82" s="73">
        <f t="shared" si="14"/>
        <v>-0.18294463756723936</v>
      </c>
    </row>
    <row r="83" spans="1:11" ht="14.55" customHeight="1">
      <c r="A83" s="81" t="s">
        <v>44</v>
      </c>
      <c r="B83" s="82" t="s">
        <v>45</v>
      </c>
      <c r="C83" s="26" t="s">
        <v>5</v>
      </c>
      <c r="D83" s="33">
        <v>2.81</v>
      </c>
      <c r="E83" s="33">
        <v>2.79</v>
      </c>
      <c r="F83" s="37">
        <f t="shared" si="3"/>
        <v>-7.1174377224199354E-3</v>
      </c>
      <c r="G83" s="61">
        <f t="shared" si="12"/>
        <v>100.66213263</v>
      </c>
      <c r="H83" s="61">
        <f t="shared" si="4"/>
        <v>99.730502999999999</v>
      </c>
      <c r="I83" s="73">
        <f t="shared" si="13"/>
        <v>-9.2550158203418866E-3</v>
      </c>
      <c r="J83" s="61">
        <f t="shared" si="5"/>
        <v>78.744681</v>
      </c>
      <c r="K83" s="73">
        <f t="shared" si="14"/>
        <v>-0.2177328361456552</v>
      </c>
    </row>
    <row r="84" spans="1:11" ht="14.55" customHeight="1">
      <c r="A84" s="81"/>
      <c r="B84" s="82"/>
      <c r="C84" s="12" t="s">
        <v>6</v>
      </c>
      <c r="D84" s="33">
        <v>2.5</v>
      </c>
      <c r="E84" s="33">
        <v>2.48</v>
      </c>
      <c r="F84" s="37">
        <f t="shared" si="3"/>
        <v>-8.0000000000000071E-3</v>
      </c>
      <c r="G84" s="61">
        <f t="shared" si="12"/>
        <v>89.557057499999999</v>
      </c>
      <c r="H84" s="61">
        <f t="shared" si="4"/>
        <v>88.649335999999991</v>
      </c>
      <c r="I84" s="73">
        <f t="shared" si="13"/>
        <v>-1.0135678028501641E-2</v>
      </c>
      <c r="J84" s="61">
        <f t="shared" si="5"/>
        <v>69.995272</v>
      </c>
      <c r="K84" s="73">
        <f t="shared" si="14"/>
        <v>-0.21842818473574793</v>
      </c>
    </row>
    <row r="85" spans="1:11" ht="14.55" customHeight="1">
      <c r="A85" s="81"/>
      <c r="B85" s="82"/>
      <c r="C85" s="12" t="s">
        <v>7</v>
      </c>
      <c r="D85" s="33">
        <v>0.31</v>
      </c>
      <c r="E85" s="33">
        <v>0.31</v>
      </c>
      <c r="F85" s="37">
        <f t="shared" si="3"/>
        <v>0</v>
      </c>
      <c r="G85" s="61">
        <f t="shared" si="12"/>
        <v>11.105075129999999</v>
      </c>
      <c r="H85" s="61">
        <f t="shared" si="4"/>
        <v>11.081166999999999</v>
      </c>
      <c r="I85" s="73">
        <f t="shared" si="13"/>
        <v>-2.1529012384088738E-3</v>
      </c>
      <c r="J85" s="61">
        <f t="shared" si="5"/>
        <v>8.749409</v>
      </c>
      <c r="K85" s="73">
        <f t="shared" si="14"/>
        <v>-0.21212518622555232</v>
      </c>
    </row>
    <row r="86" spans="1:11" ht="14.55" customHeight="1">
      <c r="A86" s="81" t="s">
        <v>46</v>
      </c>
      <c r="B86" s="82" t="s">
        <v>47</v>
      </c>
      <c r="C86" s="26" t="s">
        <v>5</v>
      </c>
      <c r="D86" s="33">
        <v>2.71</v>
      </c>
      <c r="E86" s="33">
        <v>2.72</v>
      </c>
      <c r="F86" s="37">
        <f t="shared" si="3"/>
        <v>3.690036900369089E-3</v>
      </c>
      <c r="G86" s="61">
        <f t="shared" si="12"/>
        <v>97.079850329999999</v>
      </c>
      <c r="H86" s="61">
        <f t="shared" si="4"/>
        <v>97.228304000000009</v>
      </c>
      <c r="I86" s="73">
        <f t="shared" si="13"/>
        <v>1.5291913769476986E-3</v>
      </c>
      <c r="J86" s="61">
        <f t="shared" si="5"/>
        <v>76.769008000000014</v>
      </c>
      <c r="K86" s="73">
        <f t="shared" si="14"/>
        <v>-0.20921789908985314</v>
      </c>
    </row>
    <row r="87" spans="1:11" ht="14.55" customHeight="1">
      <c r="A87" s="81"/>
      <c r="B87" s="82"/>
      <c r="C87" s="12" t="s">
        <v>6</v>
      </c>
      <c r="D87" s="33">
        <v>2.38</v>
      </c>
      <c r="E87" s="33">
        <v>2.39</v>
      </c>
      <c r="F87" s="37">
        <f t="shared" si="3"/>
        <v>4.2016806722690045E-3</v>
      </c>
      <c r="G87" s="61">
        <f t="shared" si="12"/>
        <v>85.258318739999993</v>
      </c>
      <c r="H87" s="61">
        <f t="shared" si="4"/>
        <v>85.432223000000008</v>
      </c>
      <c r="I87" s="73">
        <f t="shared" si="13"/>
        <v>2.0397336303375328E-3</v>
      </c>
      <c r="J87" s="61">
        <f t="shared" si="5"/>
        <v>67.455121000000005</v>
      </c>
      <c r="K87" s="73">
        <f t="shared" si="14"/>
        <v>-0.20881478784834867</v>
      </c>
    </row>
    <row r="88" spans="1:11" ht="14.55" customHeight="1">
      <c r="A88" s="81"/>
      <c r="B88" s="82"/>
      <c r="C88" s="12" t="s">
        <v>7</v>
      </c>
      <c r="D88" s="33">
        <v>0.33</v>
      </c>
      <c r="E88" s="33">
        <v>0.33</v>
      </c>
      <c r="F88" s="37">
        <f t="shared" si="3"/>
        <v>0</v>
      </c>
      <c r="G88" s="61">
        <f t="shared" si="12"/>
        <v>11.821531590000001</v>
      </c>
      <c r="H88" s="61">
        <f t="shared" si="4"/>
        <v>11.796081000000001</v>
      </c>
      <c r="I88" s="73">
        <f t="shared" si="13"/>
        <v>-2.1529012384088344E-3</v>
      </c>
      <c r="J88" s="61">
        <f t="shared" si="5"/>
        <v>9.3138870000000011</v>
      </c>
      <c r="K88" s="73">
        <f t="shared" si="14"/>
        <v>-0.21212518622555232</v>
      </c>
    </row>
    <row r="89" spans="1:11" ht="14.55" customHeight="1">
      <c r="A89" s="81" t="s">
        <v>48</v>
      </c>
      <c r="B89" s="82" t="s">
        <v>49</v>
      </c>
      <c r="C89" s="26" t="s">
        <v>5</v>
      </c>
      <c r="D89" s="33">
        <v>2.86</v>
      </c>
      <c r="E89" s="33">
        <v>3.05</v>
      </c>
      <c r="F89" s="37">
        <f t="shared" si="3"/>
        <v>6.6433566433566418E-2</v>
      </c>
      <c r="G89" s="61">
        <f t="shared" si="12"/>
        <v>102.45327377999999</v>
      </c>
      <c r="H89" s="61">
        <f t="shared" si="4"/>
        <v>109.024385</v>
      </c>
      <c r="I89" s="73">
        <f t="shared" si="13"/>
        <v>6.4137640287710934E-2</v>
      </c>
      <c r="J89" s="61">
        <f t="shared" si="5"/>
        <v>86.082894999999994</v>
      </c>
      <c r="K89" s="73">
        <f t="shared" si="14"/>
        <v>-0.15978385244333379</v>
      </c>
    </row>
    <row r="90" spans="1:11" ht="14.55" customHeight="1">
      <c r="A90" s="81"/>
      <c r="B90" s="82"/>
      <c r="C90" s="12" t="s">
        <v>6</v>
      </c>
      <c r="D90" s="33">
        <v>2.41</v>
      </c>
      <c r="E90" s="33">
        <v>2.6</v>
      </c>
      <c r="F90" s="37">
        <f t="shared" si="3"/>
        <v>7.8838174273858891E-2</v>
      </c>
      <c r="G90" s="61">
        <f t="shared" si="12"/>
        <v>86.333003430000005</v>
      </c>
      <c r="H90" s="61">
        <f t="shared" si="4"/>
        <v>92.938820000000007</v>
      </c>
      <c r="I90" s="73">
        <f t="shared" si="13"/>
        <v>7.6515542232422032E-2</v>
      </c>
      <c r="J90" s="61">
        <f t="shared" si="5"/>
        <v>73.382140000000007</v>
      </c>
      <c r="K90" s="73">
        <f t="shared" si="14"/>
        <v>-0.15001057435121828</v>
      </c>
    </row>
    <row r="91" spans="1:11" ht="14.55" customHeight="1">
      <c r="A91" s="81"/>
      <c r="B91" s="82"/>
      <c r="C91" s="12" t="s">
        <v>7</v>
      </c>
      <c r="D91" s="33">
        <v>0.45</v>
      </c>
      <c r="E91" s="33">
        <v>0.45</v>
      </c>
      <c r="F91" s="37">
        <f t="shared" si="3"/>
        <v>0</v>
      </c>
      <c r="G91" s="61">
        <f t="shared" si="12"/>
        <v>16.120270350000002</v>
      </c>
      <c r="H91" s="61">
        <f t="shared" si="4"/>
        <v>16.085564999999999</v>
      </c>
      <c r="I91" s="73">
        <f t="shared" si="13"/>
        <v>-2.1529012384090048E-3</v>
      </c>
      <c r="J91" s="61">
        <f t="shared" si="5"/>
        <v>12.700755000000001</v>
      </c>
      <c r="K91" s="73">
        <f t="shared" si="14"/>
        <v>-0.2121251862255524</v>
      </c>
    </row>
    <row r="92" spans="1:11" ht="14.55" customHeight="1">
      <c r="A92" s="81" t="s">
        <v>50</v>
      </c>
      <c r="B92" s="82" t="s">
        <v>51</v>
      </c>
      <c r="C92" s="26" t="s">
        <v>5</v>
      </c>
      <c r="D92" s="33">
        <v>2.8</v>
      </c>
      <c r="E92" s="33">
        <v>2.78</v>
      </c>
      <c r="F92" s="37">
        <f t="shared" si="3"/>
        <v>-7.1428571428571496E-3</v>
      </c>
      <c r="G92" s="61">
        <f t="shared" si="12"/>
        <v>100.30390439999999</v>
      </c>
      <c r="H92" s="61">
        <f t="shared" si="4"/>
        <v>99.373045999999988</v>
      </c>
      <c r="I92" s="73">
        <f t="shared" si="13"/>
        <v>-9.2803805152773828E-3</v>
      </c>
      <c r="J92" s="61">
        <f t="shared" si="5"/>
        <v>78.462441999999996</v>
      </c>
      <c r="K92" s="73">
        <f t="shared" si="14"/>
        <v>-0.2177528634667984</v>
      </c>
    </row>
    <row r="93" spans="1:11" ht="14.55" customHeight="1">
      <c r="A93" s="81"/>
      <c r="B93" s="82"/>
      <c r="C93" s="12" t="s">
        <v>6</v>
      </c>
      <c r="D93" s="33">
        <v>2.2000000000000002</v>
      </c>
      <c r="E93" s="33">
        <v>2.19</v>
      </c>
      <c r="F93" s="37">
        <f t="shared" ref="F93:F156" si="15">SUM(E93-D93)/D93</f>
        <v>-4.5454545454546502E-3</v>
      </c>
      <c r="G93" s="61">
        <f t="shared" si="12"/>
        <v>78.810210600000005</v>
      </c>
      <c r="H93" s="61">
        <f t="shared" ref="H93:H156" si="16">(E93*35.7457)</f>
        <v>78.283082999999991</v>
      </c>
      <c r="I93" s="73">
        <f t="shared" si="13"/>
        <v>-6.6885698691435064E-3</v>
      </c>
      <c r="J93" s="61">
        <f t="shared" ref="J93:J156" si="17">(E93*28.2239)</f>
        <v>61.810341000000001</v>
      </c>
      <c r="K93" s="73">
        <f t="shared" si="14"/>
        <v>-0.21570643537907261</v>
      </c>
    </row>
    <row r="94" spans="1:11" ht="14.55" customHeight="1">
      <c r="A94" s="81"/>
      <c r="B94" s="82"/>
      <c r="C94" s="12" t="s">
        <v>7</v>
      </c>
      <c r="D94" s="33">
        <v>0.6</v>
      </c>
      <c r="E94" s="33">
        <v>0.59</v>
      </c>
      <c r="F94" s="37">
        <f t="shared" si="15"/>
        <v>-1.6666666666666684E-2</v>
      </c>
      <c r="G94" s="61">
        <f t="shared" si="12"/>
        <v>21.493693799999999</v>
      </c>
      <c r="H94" s="61">
        <f t="shared" si="16"/>
        <v>21.089962999999997</v>
      </c>
      <c r="I94" s="73">
        <f t="shared" si="13"/>
        <v>-1.8783686217768755E-2</v>
      </c>
      <c r="J94" s="61">
        <f t="shared" si="17"/>
        <v>16.652100999999998</v>
      </c>
      <c r="K94" s="73">
        <f t="shared" si="14"/>
        <v>-0.22525643312179319</v>
      </c>
    </row>
    <row r="95" spans="1:11" ht="14.55" customHeight="1">
      <c r="A95" s="81" t="s">
        <v>52</v>
      </c>
      <c r="B95" s="94" t="s">
        <v>53</v>
      </c>
      <c r="C95" s="26" t="s">
        <v>5</v>
      </c>
      <c r="D95" s="33">
        <v>4.8499999999999996</v>
      </c>
      <c r="E95" s="33">
        <v>4.5599999999999996</v>
      </c>
      <c r="F95" s="37">
        <f t="shared" si="15"/>
        <v>-5.97938144329897E-2</v>
      </c>
      <c r="G95" s="61">
        <f t="shared" si="12"/>
        <v>173.74069154999998</v>
      </c>
      <c r="H95" s="61">
        <f t="shared" si="16"/>
        <v>163.00039199999998</v>
      </c>
      <c r="I95" s="73">
        <f t="shared" si="13"/>
        <v>-6.1817985494256565E-2</v>
      </c>
      <c r="J95" s="61">
        <f t="shared" si="17"/>
        <v>128.70098399999998</v>
      </c>
      <c r="K95" s="73">
        <f t="shared" si="14"/>
        <v>-0.25923522663680804</v>
      </c>
    </row>
    <row r="96" spans="1:11" ht="14.55" customHeight="1">
      <c r="A96" s="81"/>
      <c r="B96" s="94"/>
      <c r="C96" s="12" t="s">
        <v>6</v>
      </c>
      <c r="D96" s="33">
        <v>3.97</v>
      </c>
      <c r="E96" s="33">
        <v>3.74</v>
      </c>
      <c r="F96" s="37">
        <f t="shared" si="15"/>
        <v>-5.7934508816120903E-2</v>
      </c>
      <c r="G96" s="61">
        <f t="shared" si="12"/>
        <v>142.21660731</v>
      </c>
      <c r="H96" s="61">
        <f t="shared" si="16"/>
        <v>133.688918</v>
      </c>
      <c r="I96" s="73">
        <f t="shared" si="13"/>
        <v>-5.9962682778752892E-2</v>
      </c>
      <c r="J96" s="61">
        <f t="shared" si="17"/>
        <v>105.55738600000001</v>
      </c>
      <c r="K96" s="73">
        <f t="shared" si="14"/>
        <v>-0.25777032657016763</v>
      </c>
    </row>
    <row r="97" spans="1:11" ht="14.55" customHeight="1">
      <c r="A97" s="81"/>
      <c r="B97" s="94"/>
      <c r="C97" s="12" t="s">
        <v>7</v>
      </c>
      <c r="D97" s="33">
        <v>0.88</v>
      </c>
      <c r="E97" s="33">
        <v>0.82</v>
      </c>
      <c r="F97" s="37">
        <f t="shared" si="15"/>
        <v>-6.8181818181818246E-2</v>
      </c>
      <c r="G97" s="61">
        <f t="shared" si="12"/>
        <v>31.524084240000001</v>
      </c>
      <c r="H97" s="61">
        <f t="shared" si="16"/>
        <v>29.311473999999997</v>
      </c>
      <c r="I97" s="73">
        <f t="shared" si="13"/>
        <v>-7.0187930699426512E-2</v>
      </c>
      <c r="J97" s="61">
        <f t="shared" si="17"/>
        <v>23.143597999999997</v>
      </c>
      <c r="K97" s="73">
        <f t="shared" si="14"/>
        <v>-0.26584392352835567</v>
      </c>
    </row>
    <row r="98" spans="1:11" ht="14.55" customHeight="1">
      <c r="A98" s="81" t="s">
        <v>54</v>
      </c>
      <c r="B98" s="82" t="s">
        <v>55</v>
      </c>
      <c r="C98" s="26" t="s">
        <v>5</v>
      </c>
      <c r="D98" s="33">
        <v>9.98</v>
      </c>
      <c r="E98" s="33">
        <v>10.18</v>
      </c>
      <c r="F98" s="37">
        <f t="shared" si="15"/>
        <v>2.0040080160320568E-2</v>
      </c>
      <c r="G98" s="61">
        <f t="shared" si="12"/>
        <v>357.51177354000004</v>
      </c>
      <c r="H98" s="61">
        <f t="shared" si="16"/>
        <v>363.89122599999996</v>
      </c>
      <c r="I98" s="73">
        <f t="shared" si="13"/>
        <v>1.7844034608516642E-2</v>
      </c>
      <c r="J98" s="61">
        <f t="shared" si="17"/>
        <v>287.31930199999999</v>
      </c>
      <c r="K98" s="73">
        <f t="shared" si="14"/>
        <v>-0.19633611180121482</v>
      </c>
    </row>
    <row r="99" spans="1:11" ht="14.55" customHeight="1">
      <c r="A99" s="81"/>
      <c r="B99" s="82"/>
      <c r="C99" s="12" t="s">
        <v>6</v>
      </c>
      <c r="D99" s="33">
        <v>9.06</v>
      </c>
      <c r="E99" s="33">
        <v>9.26</v>
      </c>
      <c r="F99" s="37">
        <f t="shared" si="15"/>
        <v>2.2075055187637891E-2</v>
      </c>
      <c r="G99" s="61">
        <f t="shared" si="12"/>
        <v>324.55477638000002</v>
      </c>
      <c r="H99" s="61">
        <f t="shared" si="16"/>
        <v>331.00518199999999</v>
      </c>
      <c r="I99" s="73">
        <f t="shared" si="13"/>
        <v>1.9874628535577643E-2</v>
      </c>
      <c r="J99" s="61">
        <f t="shared" si="17"/>
        <v>261.35331400000001</v>
      </c>
      <c r="K99" s="73">
        <f t="shared" si="14"/>
        <v>-0.19473280623053146</v>
      </c>
    </row>
    <row r="100" spans="1:11" ht="14.55" customHeight="1">
      <c r="A100" s="81"/>
      <c r="B100" s="82"/>
      <c r="C100" s="12" t="s">
        <v>7</v>
      </c>
      <c r="D100" s="33">
        <v>0.92</v>
      </c>
      <c r="E100" s="33">
        <v>0.92</v>
      </c>
      <c r="F100" s="37">
        <f t="shared" si="15"/>
        <v>0</v>
      </c>
      <c r="G100" s="61">
        <f t="shared" si="12"/>
        <v>32.95699716</v>
      </c>
      <c r="H100" s="61">
        <f t="shared" si="16"/>
        <v>32.886043999999998</v>
      </c>
      <c r="I100" s="73">
        <f t="shared" si="13"/>
        <v>-2.1529012384088803E-3</v>
      </c>
      <c r="J100" s="61">
        <f t="shared" si="17"/>
        <v>25.965988000000003</v>
      </c>
      <c r="K100" s="73">
        <f t="shared" si="14"/>
        <v>-0.21212518622555226</v>
      </c>
    </row>
    <row r="101" spans="1:11" ht="14.55" customHeight="1">
      <c r="A101" s="81" t="s">
        <v>56</v>
      </c>
      <c r="B101" s="82" t="s">
        <v>57</v>
      </c>
      <c r="C101" s="26" t="s">
        <v>5</v>
      </c>
      <c r="D101" s="33">
        <v>3.87</v>
      </c>
      <c r="E101" s="33">
        <v>3.93</v>
      </c>
      <c r="F101" s="37">
        <f t="shared" si="15"/>
        <v>1.5503875968992262E-2</v>
      </c>
      <c r="G101" s="61">
        <f t="shared" si="12"/>
        <v>138.63432501</v>
      </c>
      <c r="H101" s="61">
        <f t="shared" si="16"/>
        <v>140.48060100000001</v>
      </c>
      <c r="I101" s="73">
        <f t="shared" si="13"/>
        <v>1.3317596416809714E-2</v>
      </c>
      <c r="J101" s="61">
        <f t="shared" si="17"/>
        <v>110.919927</v>
      </c>
      <c r="K101" s="73">
        <f t="shared" si="14"/>
        <v>-0.19991007283370044</v>
      </c>
    </row>
    <row r="102" spans="1:11" ht="14.55" customHeight="1">
      <c r="A102" s="81"/>
      <c r="B102" s="82"/>
      <c r="C102" s="12" t="s">
        <v>6</v>
      </c>
      <c r="D102" s="33">
        <v>2.99</v>
      </c>
      <c r="E102" s="33">
        <v>3.08</v>
      </c>
      <c r="F102" s="37">
        <f t="shared" si="15"/>
        <v>3.0100334448160484E-2</v>
      </c>
      <c r="G102" s="61">
        <f t="shared" si="12"/>
        <v>107.11024077</v>
      </c>
      <c r="H102" s="61">
        <f t="shared" si="16"/>
        <v>110.096756</v>
      </c>
      <c r="I102" s="73">
        <f t="shared" si="13"/>
        <v>2.7882630162441701E-2</v>
      </c>
      <c r="J102" s="61">
        <f t="shared" si="17"/>
        <v>86.929612000000006</v>
      </c>
      <c r="K102" s="73">
        <f t="shared" si="14"/>
        <v>-0.18840989082765927</v>
      </c>
    </row>
    <row r="103" spans="1:11" ht="14.55" customHeight="1">
      <c r="A103" s="81"/>
      <c r="B103" s="82"/>
      <c r="C103" s="12" t="s">
        <v>7</v>
      </c>
      <c r="D103" s="33">
        <v>0.88</v>
      </c>
      <c r="E103" s="33">
        <v>0.85</v>
      </c>
      <c r="F103" s="37">
        <f t="shared" si="15"/>
        <v>-3.4090909090909123E-2</v>
      </c>
      <c r="G103" s="61">
        <f t="shared" si="12"/>
        <v>31.524084240000001</v>
      </c>
      <c r="H103" s="61">
        <f t="shared" si="16"/>
        <v>30.383844999999997</v>
      </c>
      <c r="I103" s="73">
        <f t="shared" si="13"/>
        <v>-3.6170415968917714E-2</v>
      </c>
      <c r="J103" s="61">
        <f t="shared" si="17"/>
        <v>23.990314999999999</v>
      </c>
      <c r="K103" s="73">
        <f t="shared" si="14"/>
        <v>-0.23898455487695403</v>
      </c>
    </row>
    <row r="104" spans="1:11" ht="14.55" customHeight="1">
      <c r="A104" s="81" t="s">
        <v>58</v>
      </c>
      <c r="B104" s="82" t="s">
        <v>59</v>
      </c>
      <c r="C104" s="26" t="s">
        <v>5</v>
      </c>
      <c r="D104" s="33">
        <v>6</v>
      </c>
      <c r="E104" s="33">
        <v>6.15</v>
      </c>
      <c r="F104" s="37">
        <f t="shared" si="15"/>
        <v>2.500000000000006E-2</v>
      </c>
      <c r="G104" s="61">
        <f t="shared" si="12"/>
        <v>214.936938</v>
      </c>
      <c r="H104" s="61">
        <f t="shared" si="16"/>
        <v>219.83605500000002</v>
      </c>
      <c r="I104" s="73">
        <f t="shared" si="13"/>
        <v>2.2793276230631043E-2</v>
      </c>
      <c r="J104" s="61">
        <f t="shared" si="17"/>
        <v>173.57698500000001</v>
      </c>
      <c r="K104" s="73">
        <f t="shared" si="14"/>
        <v>-0.19242831588119111</v>
      </c>
    </row>
    <row r="105" spans="1:11" ht="14.55" customHeight="1">
      <c r="A105" s="81"/>
      <c r="B105" s="82"/>
      <c r="C105" s="12" t="s">
        <v>6</v>
      </c>
      <c r="D105" s="33">
        <v>5.44</v>
      </c>
      <c r="E105" s="33">
        <v>5.58</v>
      </c>
      <c r="F105" s="37">
        <f t="shared" si="15"/>
        <v>2.5735294117646999E-2</v>
      </c>
      <c r="G105" s="61">
        <f t="shared" si="12"/>
        <v>194.87615712000002</v>
      </c>
      <c r="H105" s="61">
        <f t="shared" si="16"/>
        <v>199.461006</v>
      </c>
      <c r="I105" s="73">
        <f t="shared" si="13"/>
        <v>2.3526987332661443E-2</v>
      </c>
      <c r="J105" s="61">
        <f t="shared" si="17"/>
        <v>157.489362</v>
      </c>
      <c r="K105" s="73">
        <f t="shared" si="14"/>
        <v>-0.19184899616518061</v>
      </c>
    </row>
    <row r="106" spans="1:11" ht="14.55" customHeight="1">
      <c r="A106" s="81"/>
      <c r="B106" s="82"/>
      <c r="C106" s="12" t="s">
        <v>7</v>
      </c>
      <c r="D106" s="33">
        <v>0.56000000000000005</v>
      </c>
      <c r="E106" s="33">
        <v>0.56999999999999995</v>
      </c>
      <c r="F106" s="37">
        <f t="shared" si="15"/>
        <v>1.7857142857142672E-2</v>
      </c>
      <c r="G106" s="61">
        <f t="shared" si="12"/>
        <v>20.060780880000003</v>
      </c>
      <c r="H106" s="61">
        <f t="shared" si="16"/>
        <v>20.375048999999997</v>
      </c>
      <c r="I106" s="73">
        <f t="shared" si="13"/>
        <v>1.5665796953762155E-2</v>
      </c>
      <c r="J106" s="61">
        <f t="shared" si="17"/>
        <v>16.087622999999997</v>
      </c>
      <c r="K106" s="73">
        <f t="shared" si="14"/>
        <v>-0.19805599312243746</v>
      </c>
    </row>
    <row r="107" spans="1:11" ht="14.55" customHeight="1">
      <c r="A107" s="81" t="s">
        <v>60</v>
      </c>
      <c r="B107" s="82" t="s">
        <v>61</v>
      </c>
      <c r="C107" s="26" t="s">
        <v>5</v>
      </c>
      <c r="D107" s="33">
        <v>11.3</v>
      </c>
      <c r="E107" s="33">
        <v>11.4</v>
      </c>
      <c r="F107" s="37">
        <f t="shared" si="15"/>
        <v>8.8495575221238625E-3</v>
      </c>
      <c r="G107" s="61">
        <f t="shared" si="12"/>
        <v>404.7978999</v>
      </c>
      <c r="H107" s="61">
        <f t="shared" si="16"/>
        <v>407.50098000000003</v>
      </c>
      <c r="I107" s="73">
        <f t="shared" si="13"/>
        <v>6.677604060366377E-3</v>
      </c>
      <c r="J107" s="61">
        <f t="shared" si="17"/>
        <v>321.75246000000004</v>
      </c>
      <c r="K107" s="73">
        <f t="shared" si="14"/>
        <v>-0.20515284274082263</v>
      </c>
    </row>
    <row r="108" spans="1:11" ht="14.55" customHeight="1">
      <c r="A108" s="81"/>
      <c r="B108" s="82"/>
      <c r="C108" s="12" t="s">
        <v>6</v>
      </c>
      <c r="D108" s="33">
        <v>9.75</v>
      </c>
      <c r="E108" s="33">
        <v>9.85</v>
      </c>
      <c r="F108" s="37">
        <f t="shared" si="15"/>
        <v>1.025641025641022E-2</v>
      </c>
      <c r="G108" s="61">
        <f t="shared" si="12"/>
        <v>349.27252425</v>
      </c>
      <c r="H108" s="61">
        <f t="shared" si="16"/>
        <v>352.095145</v>
      </c>
      <c r="I108" s="73">
        <f t="shared" si="13"/>
        <v>8.0814279796587764E-3</v>
      </c>
      <c r="J108" s="61">
        <f t="shared" si="17"/>
        <v>278.00541499999997</v>
      </c>
      <c r="K108" s="73">
        <f t="shared" si="14"/>
        <v>-0.20404441890478889</v>
      </c>
    </row>
    <row r="109" spans="1:11" ht="14.55" customHeight="1">
      <c r="A109" s="81"/>
      <c r="B109" s="82"/>
      <c r="C109" s="12" t="s">
        <v>7</v>
      </c>
      <c r="D109" s="33">
        <v>1.55</v>
      </c>
      <c r="E109" s="33">
        <v>1.55</v>
      </c>
      <c r="F109" s="37">
        <f t="shared" si="15"/>
        <v>0</v>
      </c>
      <c r="G109" s="61">
        <f t="shared" si="12"/>
        <v>55.525375650000001</v>
      </c>
      <c r="H109" s="61">
        <f t="shared" si="16"/>
        <v>55.405835000000003</v>
      </c>
      <c r="I109" s="73">
        <f t="shared" si="13"/>
        <v>-2.1529012384087776E-3</v>
      </c>
      <c r="J109" s="61">
        <f t="shared" si="17"/>
        <v>43.747045</v>
      </c>
      <c r="K109" s="73">
        <f t="shared" si="14"/>
        <v>-0.21212518622555238</v>
      </c>
    </row>
    <row r="110" spans="1:11" ht="14.55" customHeight="1">
      <c r="A110" s="81" t="s">
        <v>62</v>
      </c>
      <c r="B110" s="94" t="s">
        <v>63</v>
      </c>
      <c r="C110" s="26" t="s">
        <v>5</v>
      </c>
      <c r="D110" s="33">
        <v>4.8499999999999996</v>
      </c>
      <c r="E110" s="33">
        <v>4.83</v>
      </c>
      <c r="F110" s="37">
        <f t="shared" si="15"/>
        <v>-4.1237113402060981E-3</v>
      </c>
      <c r="G110" s="61">
        <f t="shared" si="12"/>
        <v>173.74069154999998</v>
      </c>
      <c r="H110" s="61">
        <f t="shared" si="16"/>
        <v>172.65173100000001</v>
      </c>
      <c r="I110" s="73">
        <f t="shared" si="13"/>
        <v>-6.2677346353636502E-3</v>
      </c>
      <c r="J110" s="61">
        <f t="shared" si="17"/>
        <v>136.321437</v>
      </c>
      <c r="K110" s="73">
        <f t="shared" si="14"/>
        <v>-0.21537415452977676</v>
      </c>
    </row>
    <row r="111" spans="1:11" ht="14.55" customHeight="1">
      <c r="A111" s="81"/>
      <c r="B111" s="94"/>
      <c r="C111" s="12" t="s">
        <v>6</v>
      </c>
      <c r="D111" s="33">
        <v>3.97</v>
      </c>
      <c r="E111" s="33">
        <v>3.95</v>
      </c>
      <c r="F111" s="37">
        <f t="shared" si="15"/>
        <v>-5.0377833753148657E-3</v>
      </c>
      <c r="G111" s="61">
        <f t="shared" si="12"/>
        <v>142.21660731</v>
      </c>
      <c r="H111" s="61">
        <f t="shared" si="16"/>
        <v>141.195515</v>
      </c>
      <c r="I111" s="73">
        <f t="shared" si="13"/>
        <v>-7.1798387636561331E-3</v>
      </c>
      <c r="J111" s="61">
        <f t="shared" si="17"/>
        <v>111.48440500000001</v>
      </c>
      <c r="K111" s="73">
        <f t="shared" si="14"/>
        <v>-0.21609432886421448</v>
      </c>
    </row>
    <row r="112" spans="1:11" ht="14.55" customHeight="1">
      <c r="A112" s="81"/>
      <c r="B112" s="94"/>
      <c r="C112" s="12" t="s">
        <v>7</v>
      </c>
      <c r="D112" s="33">
        <v>0.88</v>
      </c>
      <c r="E112" s="33">
        <v>0.88</v>
      </c>
      <c r="F112" s="37">
        <f t="shared" si="15"/>
        <v>0</v>
      </c>
      <c r="G112" s="61">
        <f t="shared" si="12"/>
        <v>31.524084240000001</v>
      </c>
      <c r="H112" s="61">
        <f t="shared" si="16"/>
        <v>31.456216000000001</v>
      </c>
      <c r="I112" s="73">
        <f t="shared" si="13"/>
        <v>-2.1529012384087971E-3</v>
      </c>
      <c r="J112" s="61">
        <f t="shared" si="17"/>
        <v>24.837032000000001</v>
      </c>
      <c r="K112" s="73">
        <f t="shared" si="14"/>
        <v>-0.21212518622555235</v>
      </c>
    </row>
    <row r="113" spans="1:11" ht="14.55" customHeight="1">
      <c r="A113" s="81" t="s">
        <v>64</v>
      </c>
      <c r="B113" s="82" t="s">
        <v>65</v>
      </c>
      <c r="C113" s="26" t="s">
        <v>5</v>
      </c>
      <c r="D113" s="33">
        <v>10.17</v>
      </c>
      <c r="E113" s="33">
        <v>10.33</v>
      </c>
      <c r="F113" s="37">
        <f t="shared" si="15"/>
        <v>1.5732546705998048E-2</v>
      </c>
      <c r="G113" s="61">
        <f t="shared" si="12"/>
        <v>364.31810990999998</v>
      </c>
      <c r="H113" s="61">
        <f t="shared" si="16"/>
        <v>369.25308100000001</v>
      </c>
      <c r="I113" s="73">
        <f t="shared" si="13"/>
        <v>1.3545774848302636E-2</v>
      </c>
      <c r="J113" s="61">
        <f t="shared" si="17"/>
        <v>291.552887</v>
      </c>
      <c r="K113" s="73">
        <f t="shared" si="14"/>
        <v>-0.19972990891936632</v>
      </c>
    </row>
    <row r="114" spans="1:11" ht="14.55" customHeight="1">
      <c r="A114" s="81"/>
      <c r="B114" s="82"/>
      <c r="C114" s="12" t="s">
        <v>6</v>
      </c>
      <c r="D114" s="33">
        <v>8.5</v>
      </c>
      <c r="E114" s="33">
        <v>8.66</v>
      </c>
      <c r="F114" s="37">
        <f t="shared" si="15"/>
        <v>1.8823529411764722E-2</v>
      </c>
      <c r="G114" s="61">
        <f t="shared" si="12"/>
        <v>304.49399549999998</v>
      </c>
      <c r="H114" s="61">
        <f t="shared" si="16"/>
        <v>309.55776200000003</v>
      </c>
      <c r="I114" s="73">
        <f t="shared" si="13"/>
        <v>1.6630102973574212E-2</v>
      </c>
      <c r="J114" s="61">
        <f t="shared" si="17"/>
        <v>244.41897400000002</v>
      </c>
      <c r="K114" s="73">
        <f t="shared" si="14"/>
        <v>-0.19729460149568029</v>
      </c>
    </row>
    <row r="115" spans="1:11" ht="14.55" customHeight="1">
      <c r="A115" s="81"/>
      <c r="B115" s="82"/>
      <c r="C115" s="12" t="s">
        <v>7</v>
      </c>
      <c r="D115" s="33">
        <v>1.67</v>
      </c>
      <c r="E115" s="33">
        <v>1.67</v>
      </c>
      <c r="F115" s="37">
        <f t="shared" si="15"/>
        <v>0</v>
      </c>
      <c r="G115" s="61">
        <f t="shared" si="12"/>
        <v>59.82411441</v>
      </c>
      <c r="H115" s="61">
        <f t="shared" si="16"/>
        <v>59.695318999999998</v>
      </c>
      <c r="I115" s="73">
        <f t="shared" si="13"/>
        <v>-2.1529012384088574E-3</v>
      </c>
      <c r="J115" s="61">
        <f t="shared" si="17"/>
        <v>47.133913</v>
      </c>
      <c r="K115" s="73">
        <f t="shared" si="14"/>
        <v>-0.21212518622555235</v>
      </c>
    </row>
    <row r="116" spans="1:11" ht="14.55" customHeight="1">
      <c r="A116" s="81" t="s">
        <v>66</v>
      </c>
      <c r="B116" s="82" t="s">
        <v>67</v>
      </c>
      <c r="C116" s="26" t="s">
        <v>5</v>
      </c>
      <c r="D116" s="65" t="s">
        <v>35</v>
      </c>
      <c r="E116" s="65" t="s">
        <v>35</v>
      </c>
      <c r="F116" s="65" t="s">
        <v>35</v>
      </c>
      <c r="G116" s="65" t="s">
        <v>35</v>
      </c>
      <c r="H116" s="65" t="s">
        <v>35</v>
      </c>
      <c r="I116" s="65" t="s">
        <v>35</v>
      </c>
      <c r="J116" s="65" t="s">
        <v>35</v>
      </c>
      <c r="K116" s="65" t="s">
        <v>35</v>
      </c>
    </row>
    <row r="117" spans="1:11" ht="14.55" customHeight="1">
      <c r="A117" s="81"/>
      <c r="B117" s="82"/>
      <c r="C117" s="12" t="s">
        <v>6</v>
      </c>
      <c r="D117" s="65" t="s">
        <v>35</v>
      </c>
      <c r="E117" s="65" t="s">
        <v>35</v>
      </c>
      <c r="F117" s="65" t="s">
        <v>35</v>
      </c>
      <c r="G117" s="65" t="s">
        <v>35</v>
      </c>
      <c r="H117" s="65" t="s">
        <v>35</v>
      </c>
      <c r="I117" s="65" t="s">
        <v>35</v>
      </c>
      <c r="J117" s="65" t="s">
        <v>35</v>
      </c>
      <c r="K117" s="65" t="s">
        <v>35</v>
      </c>
    </row>
    <row r="118" spans="1:11" ht="14.55" customHeight="1">
      <c r="A118" s="81"/>
      <c r="B118" s="82"/>
      <c r="C118" s="12" t="s">
        <v>7</v>
      </c>
      <c r="D118" s="65" t="s">
        <v>35</v>
      </c>
      <c r="E118" s="65" t="s">
        <v>35</v>
      </c>
      <c r="F118" s="65" t="s">
        <v>35</v>
      </c>
      <c r="G118" s="65" t="s">
        <v>35</v>
      </c>
      <c r="H118" s="65" t="s">
        <v>35</v>
      </c>
      <c r="I118" s="65" t="s">
        <v>35</v>
      </c>
      <c r="J118" s="65" t="s">
        <v>35</v>
      </c>
      <c r="K118" s="65" t="s">
        <v>35</v>
      </c>
    </row>
    <row r="119" spans="1:11" ht="14.55" customHeight="1">
      <c r="A119" s="81" t="s">
        <v>68</v>
      </c>
      <c r="B119" s="94" t="s">
        <v>69</v>
      </c>
      <c r="C119" s="26" t="s">
        <v>5</v>
      </c>
      <c r="D119" s="33">
        <v>5.33</v>
      </c>
      <c r="E119" s="33">
        <v>5.46</v>
      </c>
      <c r="F119" s="37">
        <f t="shared" si="15"/>
        <v>2.4390243902439004E-2</v>
      </c>
      <c r="G119" s="61">
        <f t="shared" ref="G119:G163" si="18">(D119*35.822823)</f>
        <v>190.93564659</v>
      </c>
      <c r="H119" s="61">
        <f t="shared" si="16"/>
        <v>195.17152199999998</v>
      </c>
      <c r="I119" s="73">
        <f t="shared" si="13"/>
        <v>2.218483287772743E-2</v>
      </c>
      <c r="J119" s="61">
        <f t="shared" si="17"/>
        <v>154.10249400000001</v>
      </c>
      <c r="K119" s="73">
        <f t="shared" si="14"/>
        <v>-0.19290872735300482</v>
      </c>
    </row>
    <row r="120" spans="1:11" ht="14.55" customHeight="1">
      <c r="A120" s="81"/>
      <c r="B120" s="94"/>
      <c r="C120" s="12" t="s">
        <v>6</v>
      </c>
      <c r="D120" s="33">
        <v>4.72</v>
      </c>
      <c r="E120" s="33">
        <v>4.8499999999999996</v>
      </c>
      <c r="F120" s="37">
        <f t="shared" si="15"/>
        <v>2.7542372881355911E-2</v>
      </c>
      <c r="G120" s="61">
        <f t="shared" si="18"/>
        <v>169.08372455999998</v>
      </c>
      <c r="H120" s="61">
        <f t="shared" si="16"/>
        <v>173.36664499999998</v>
      </c>
      <c r="I120" s="73">
        <f t="shared" si="13"/>
        <v>2.5330175634262115E-2</v>
      </c>
      <c r="J120" s="61">
        <f t="shared" si="17"/>
        <v>136.88591499999998</v>
      </c>
      <c r="K120" s="73">
        <f t="shared" si="14"/>
        <v>-0.19042524432074764</v>
      </c>
    </row>
    <row r="121" spans="1:11" ht="14.55" customHeight="1">
      <c r="A121" s="81"/>
      <c r="B121" s="94"/>
      <c r="C121" s="12" t="s">
        <v>7</v>
      </c>
      <c r="D121" s="33">
        <v>0.61</v>
      </c>
      <c r="E121" s="33">
        <v>0.61</v>
      </c>
      <c r="F121" s="37">
        <f t="shared" si="15"/>
        <v>0</v>
      </c>
      <c r="G121" s="61">
        <f t="shared" si="18"/>
        <v>21.851922030000001</v>
      </c>
      <c r="H121" s="61">
        <f t="shared" si="16"/>
        <v>21.804876999999998</v>
      </c>
      <c r="I121" s="73">
        <f t="shared" si="13"/>
        <v>-2.1529012384089653E-3</v>
      </c>
      <c r="J121" s="61">
        <f t="shared" si="17"/>
        <v>17.216578999999999</v>
      </c>
      <c r="K121" s="73">
        <f t="shared" si="14"/>
        <v>-0.2121251862255524</v>
      </c>
    </row>
    <row r="122" spans="1:11" ht="14.55" customHeight="1">
      <c r="A122" s="81" t="s">
        <v>70</v>
      </c>
      <c r="B122" s="94" t="s">
        <v>71</v>
      </c>
      <c r="C122" s="26" t="s">
        <v>5</v>
      </c>
      <c r="D122" s="33">
        <v>5.78</v>
      </c>
      <c r="E122" s="33">
        <v>5.82</v>
      </c>
      <c r="F122" s="37">
        <f t="shared" si="15"/>
        <v>6.9204152249135011E-3</v>
      </c>
      <c r="G122" s="61">
        <f t="shared" si="18"/>
        <v>207.05591694</v>
      </c>
      <c r="H122" s="61">
        <f t="shared" si="16"/>
        <v>208.039974</v>
      </c>
      <c r="I122" s="73">
        <f t="shared" si="13"/>
        <v>4.7526150159966432E-3</v>
      </c>
      <c r="J122" s="61">
        <f t="shared" si="17"/>
        <v>164.26309800000001</v>
      </c>
      <c r="K122" s="73">
        <f t="shared" si="14"/>
        <v>-0.20667276536898171</v>
      </c>
    </row>
    <row r="123" spans="1:11" ht="14.55" customHeight="1">
      <c r="A123" s="81"/>
      <c r="B123" s="94"/>
      <c r="C123" s="12" t="s">
        <v>6</v>
      </c>
      <c r="D123" s="33">
        <v>5.1100000000000003</v>
      </c>
      <c r="E123" s="33">
        <v>5.15</v>
      </c>
      <c r="F123" s="37">
        <f t="shared" si="15"/>
        <v>7.8277886497064644E-3</v>
      </c>
      <c r="G123" s="61">
        <f t="shared" si="18"/>
        <v>183.05462553000001</v>
      </c>
      <c r="H123" s="61">
        <f t="shared" si="16"/>
        <v>184.09035500000002</v>
      </c>
      <c r="I123" s="73">
        <f t="shared" si="13"/>
        <v>5.6580349554197183E-3</v>
      </c>
      <c r="J123" s="61">
        <f t="shared" si="17"/>
        <v>145.35308500000002</v>
      </c>
      <c r="K123" s="73">
        <f t="shared" si="14"/>
        <v>-0.20595786870089908</v>
      </c>
    </row>
    <row r="124" spans="1:11" ht="14.55" customHeight="1">
      <c r="A124" s="81"/>
      <c r="B124" s="94"/>
      <c r="C124" s="12" t="s">
        <v>7</v>
      </c>
      <c r="D124" s="33">
        <v>0.67</v>
      </c>
      <c r="E124" s="33">
        <v>0.67</v>
      </c>
      <c r="F124" s="37">
        <f t="shared" si="15"/>
        <v>0</v>
      </c>
      <c r="G124" s="61">
        <f t="shared" si="18"/>
        <v>24.00129141</v>
      </c>
      <c r="H124" s="61">
        <f t="shared" si="16"/>
        <v>23.949619000000002</v>
      </c>
      <c r="I124" s="73">
        <f t="shared" si="13"/>
        <v>-2.152901238408752E-3</v>
      </c>
      <c r="J124" s="61">
        <f t="shared" si="17"/>
        <v>18.910013000000003</v>
      </c>
      <c r="K124" s="73">
        <f t="shared" si="14"/>
        <v>-0.21212518622555224</v>
      </c>
    </row>
    <row r="125" spans="1:11" ht="14.55" customHeight="1">
      <c r="A125" s="81" t="s">
        <v>72</v>
      </c>
      <c r="B125" s="94" t="s">
        <v>73</v>
      </c>
      <c r="C125" s="26" t="s">
        <v>5</v>
      </c>
      <c r="D125" s="33">
        <v>6.08</v>
      </c>
      <c r="E125" s="33">
        <v>6.1</v>
      </c>
      <c r="F125" s="37">
        <f t="shared" si="15"/>
        <v>3.2894736842104563E-3</v>
      </c>
      <c r="G125" s="61">
        <f t="shared" si="18"/>
        <v>217.80276384000001</v>
      </c>
      <c r="H125" s="61">
        <f t="shared" si="16"/>
        <v>218.04876999999999</v>
      </c>
      <c r="I125" s="73">
        <f t="shared" si="13"/>
        <v>1.1294905338331586E-3</v>
      </c>
      <c r="J125" s="61">
        <f t="shared" si="17"/>
        <v>172.16578999999999</v>
      </c>
      <c r="K125" s="73">
        <f t="shared" si="14"/>
        <v>-0.20953349275918914</v>
      </c>
    </row>
    <row r="126" spans="1:11" ht="14.55" customHeight="1">
      <c r="A126" s="81"/>
      <c r="B126" s="94"/>
      <c r="C126" s="12" t="s">
        <v>6</v>
      </c>
      <c r="D126" s="33">
        <v>5.1100000000000003</v>
      </c>
      <c r="E126" s="33">
        <v>5.14</v>
      </c>
      <c r="F126" s="37">
        <f t="shared" si="15"/>
        <v>5.8708414872797182E-3</v>
      </c>
      <c r="G126" s="61">
        <f t="shared" si="18"/>
        <v>183.05462553000001</v>
      </c>
      <c r="H126" s="61">
        <f t="shared" si="16"/>
        <v>183.73289799999998</v>
      </c>
      <c r="I126" s="73">
        <f t="shared" si="13"/>
        <v>3.7053009069623784E-3</v>
      </c>
      <c r="J126" s="61">
        <f t="shared" si="17"/>
        <v>145.07084599999999</v>
      </c>
      <c r="K126" s="73">
        <f t="shared" si="14"/>
        <v>-0.20749969808206256</v>
      </c>
    </row>
    <row r="127" spans="1:11" ht="14.55" customHeight="1">
      <c r="A127" s="81"/>
      <c r="B127" s="94"/>
      <c r="C127" s="12" t="s">
        <v>7</v>
      </c>
      <c r="D127" s="33">
        <v>0.97</v>
      </c>
      <c r="E127" s="33">
        <v>0.96</v>
      </c>
      <c r="F127" s="37">
        <f t="shared" si="15"/>
        <v>-1.0309278350515474E-2</v>
      </c>
      <c r="G127" s="61">
        <f t="shared" si="18"/>
        <v>34.748138310000002</v>
      </c>
      <c r="H127" s="61">
        <f t="shared" si="16"/>
        <v>34.315871999999999</v>
      </c>
      <c r="I127" s="73">
        <f t="shared" si="13"/>
        <v>-1.243998473079644E-2</v>
      </c>
      <c r="J127" s="61">
        <f t="shared" si="17"/>
        <v>27.094943999999998</v>
      </c>
      <c r="K127" s="73">
        <f t="shared" si="14"/>
        <v>-0.22024760698611376</v>
      </c>
    </row>
    <row r="128" spans="1:11" ht="14.55" customHeight="1">
      <c r="A128" s="81" t="s">
        <v>74</v>
      </c>
      <c r="B128" s="82" t="s">
        <v>75</v>
      </c>
      <c r="C128" s="26" t="s">
        <v>5</v>
      </c>
      <c r="D128" s="33">
        <v>9.67</v>
      </c>
      <c r="E128" s="33">
        <v>9.9700000000000006</v>
      </c>
      <c r="F128" s="37">
        <f t="shared" si="15"/>
        <v>3.1023784901758087E-2</v>
      </c>
      <c r="G128" s="61">
        <f t="shared" si="18"/>
        <v>346.40669840999999</v>
      </c>
      <c r="H128" s="61">
        <f t="shared" si="16"/>
        <v>356.38462900000002</v>
      </c>
      <c r="I128" s="73">
        <f t="shared" si="13"/>
        <v>2.8804092518414152E-2</v>
      </c>
      <c r="J128" s="61">
        <f t="shared" si="17"/>
        <v>281.39228300000002</v>
      </c>
      <c r="K128" s="73">
        <f t="shared" si="14"/>
        <v>-0.18768232747350116</v>
      </c>
    </row>
    <row r="129" spans="1:11" ht="14.55" customHeight="1">
      <c r="A129" s="81"/>
      <c r="B129" s="82"/>
      <c r="C129" s="12" t="s">
        <v>6</v>
      </c>
      <c r="D129" s="33">
        <v>8.36</v>
      </c>
      <c r="E129" s="33">
        <v>8.6300000000000008</v>
      </c>
      <c r="F129" s="37">
        <f t="shared" si="15"/>
        <v>3.2296650717703511E-2</v>
      </c>
      <c r="G129" s="61">
        <f t="shared" si="18"/>
        <v>299.47880027999997</v>
      </c>
      <c r="H129" s="61">
        <f t="shared" si="16"/>
        <v>308.48539100000005</v>
      </c>
      <c r="I129" s="73">
        <f t="shared" si="13"/>
        <v>3.0074217979968187E-2</v>
      </c>
      <c r="J129" s="61">
        <f t="shared" si="17"/>
        <v>243.57225700000004</v>
      </c>
      <c r="K129" s="73">
        <f t="shared" si="14"/>
        <v>-0.18667946855580325</v>
      </c>
    </row>
    <row r="130" spans="1:11" ht="14.55" customHeight="1">
      <c r="A130" s="81"/>
      <c r="B130" s="82"/>
      <c r="C130" s="12" t="s">
        <v>7</v>
      </c>
      <c r="D130" s="33">
        <v>1.31</v>
      </c>
      <c r="E130" s="33">
        <v>1.34</v>
      </c>
      <c r="F130" s="37">
        <f t="shared" si="15"/>
        <v>2.2900763358778647E-2</v>
      </c>
      <c r="G130" s="61">
        <f t="shared" si="18"/>
        <v>46.927898130000003</v>
      </c>
      <c r="H130" s="61">
        <f t="shared" si="16"/>
        <v>47.899238000000004</v>
      </c>
      <c r="I130" s="73">
        <f t="shared" si="13"/>
        <v>2.0698559038574212E-2</v>
      </c>
      <c r="J130" s="61">
        <f t="shared" si="17"/>
        <v>37.820026000000006</v>
      </c>
      <c r="K130" s="73">
        <f t="shared" si="14"/>
        <v>-0.19408225155896186</v>
      </c>
    </row>
    <row r="131" spans="1:11" ht="14.55" customHeight="1">
      <c r="A131" s="81" t="s">
        <v>76</v>
      </c>
      <c r="B131" s="94" t="s">
        <v>77</v>
      </c>
      <c r="C131" s="26" t="s">
        <v>5</v>
      </c>
      <c r="D131" s="33">
        <v>5.55</v>
      </c>
      <c r="E131" s="33">
        <v>5.63</v>
      </c>
      <c r="F131" s="37">
        <f t="shared" si="15"/>
        <v>1.4414414414414429E-2</v>
      </c>
      <c r="G131" s="61">
        <f t="shared" si="18"/>
        <v>198.81666765</v>
      </c>
      <c r="H131" s="61">
        <f t="shared" si="16"/>
        <v>201.24829099999999</v>
      </c>
      <c r="I131" s="73">
        <f t="shared" si="13"/>
        <v>1.2230480365361838E-2</v>
      </c>
      <c r="J131" s="61">
        <f t="shared" si="17"/>
        <v>158.90055699999999</v>
      </c>
      <c r="K131" s="73">
        <f t="shared" si="14"/>
        <v>-0.20076843215312792</v>
      </c>
    </row>
    <row r="132" spans="1:11" ht="14.55" customHeight="1">
      <c r="A132" s="81"/>
      <c r="B132" s="94"/>
      <c r="C132" s="12" t="s">
        <v>6</v>
      </c>
      <c r="D132" s="33">
        <v>4.8600000000000003</v>
      </c>
      <c r="E132" s="33">
        <v>4.95</v>
      </c>
      <c r="F132" s="37">
        <f t="shared" si="15"/>
        <v>1.851851851851849E-2</v>
      </c>
      <c r="G132" s="61">
        <f t="shared" si="18"/>
        <v>174.09891978000002</v>
      </c>
      <c r="H132" s="61">
        <f t="shared" si="16"/>
        <v>176.941215</v>
      </c>
      <c r="I132" s="73">
        <f t="shared" si="13"/>
        <v>1.6325748738657581E-2</v>
      </c>
      <c r="J132" s="61">
        <f t="shared" si="17"/>
        <v>139.708305</v>
      </c>
      <c r="K132" s="73">
        <f t="shared" si="14"/>
        <v>-0.19753491189639602</v>
      </c>
    </row>
    <row r="133" spans="1:11" ht="14.55" customHeight="1">
      <c r="A133" s="81"/>
      <c r="B133" s="94"/>
      <c r="C133" s="12" t="s">
        <v>7</v>
      </c>
      <c r="D133" s="33">
        <v>0.69</v>
      </c>
      <c r="E133" s="33">
        <v>0.68</v>
      </c>
      <c r="F133" s="37">
        <f t="shared" si="15"/>
        <v>-1.4492753623188259E-2</v>
      </c>
      <c r="G133" s="61">
        <f t="shared" si="18"/>
        <v>24.717747869999997</v>
      </c>
      <c r="H133" s="61">
        <f t="shared" si="16"/>
        <v>24.307076000000002</v>
      </c>
      <c r="I133" s="73">
        <f t="shared" si="13"/>
        <v>-1.6614453394373691E-2</v>
      </c>
      <c r="J133" s="61">
        <f t="shared" si="17"/>
        <v>19.192252000000003</v>
      </c>
      <c r="K133" s="73">
        <f t="shared" si="14"/>
        <v>-0.22354366178750062</v>
      </c>
    </row>
    <row r="134" spans="1:11" ht="14.55" customHeight="1">
      <c r="A134" s="81" t="s">
        <v>78</v>
      </c>
      <c r="B134" s="82" t="s">
        <v>75</v>
      </c>
      <c r="C134" s="26" t="s">
        <v>5</v>
      </c>
      <c r="D134" s="33">
        <v>3.5</v>
      </c>
      <c r="E134" s="33">
        <v>3.64</v>
      </c>
      <c r="F134" s="37">
        <f t="shared" si="15"/>
        <v>4.0000000000000036E-2</v>
      </c>
      <c r="G134" s="61">
        <f t="shared" si="18"/>
        <v>125.3798805</v>
      </c>
      <c r="H134" s="61">
        <f t="shared" si="16"/>
        <v>130.11434800000001</v>
      </c>
      <c r="I134" s="73">
        <f t="shared" si="13"/>
        <v>3.7760982712054893E-2</v>
      </c>
      <c r="J134" s="61">
        <f t="shared" si="17"/>
        <v>102.73499600000001</v>
      </c>
      <c r="K134" s="73">
        <f t="shared" si="14"/>
        <v>-0.18061019367457437</v>
      </c>
    </row>
    <row r="135" spans="1:11" ht="14.55" customHeight="1">
      <c r="A135" s="81"/>
      <c r="B135" s="82"/>
      <c r="C135" s="12" t="s">
        <v>6</v>
      </c>
      <c r="D135" s="33">
        <v>2.73</v>
      </c>
      <c r="E135" s="33">
        <v>2.85</v>
      </c>
      <c r="F135" s="37">
        <f t="shared" si="15"/>
        <v>4.3956043956043994E-2</v>
      </c>
      <c r="G135" s="61">
        <f t="shared" si="18"/>
        <v>97.796306790000003</v>
      </c>
      <c r="H135" s="61">
        <f t="shared" si="16"/>
        <v>101.87524500000001</v>
      </c>
      <c r="I135" s="73">
        <f t="shared" si="13"/>
        <v>4.1708509696166657E-2</v>
      </c>
      <c r="J135" s="61">
        <f t="shared" si="17"/>
        <v>80.43811500000001</v>
      </c>
      <c r="K135" s="73">
        <f t="shared" si="14"/>
        <v>-0.17749332627942271</v>
      </c>
    </row>
    <row r="136" spans="1:11" ht="14.55" customHeight="1">
      <c r="A136" s="81"/>
      <c r="B136" s="82"/>
      <c r="C136" s="12" t="s">
        <v>7</v>
      </c>
      <c r="D136" s="33">
        <v>0.77</v>
      </c>
      <c r="E136" s="33">
        <v>0.79</v>
      </c>
      <c r="F136" s="37">
        <f t="shared" si="15"/>
        <v>2.5974025974025997E-2</v>
      </c>
      <c r="G136" s="61">
        <f t="shared" si="18"/>
        <v>27.58357371</v>
      </c>
      <c r="H136" s="61">
        <f t="shared" si="16"/>
        <v>28.239103</v>
      </c>
      <c r="I136" s="73">
        <f t="shared" si="13"/>
        <v>2.3765205222931227E-2</v>
      </c>
      <c r="J136" s="61">
        <f t="shared" si="17"/>
        <v>22.296881000000003</v>
      </c>
      <c r="K136" s="73">
        <f t="shared" si="14"/>
        <v>-0.19166090534829386</v>
      </c>
    </row>
    <row r="137" spans="1:11" ht="14.55" customHeight="1">
      <c r="A137" s="84" t="s">
        <v>314</v>
      </c>
      <c r="B137" s="82" t="s">
        <v>286</v>
      </c>
      <c r="C137" s="26" t="s">
        <v>5</v>
      </c>
      <c r="D137" s="33">
        <v>9.4499999999999993</v>
      </c>
      <c r="E137" s="33">
        <v>9.6199999999999992</v>
      </c>
      <c r="F137" s="37">
        <f t="shared" si="15"/>
        <v>1.7989417989417982E-2</v>
      </c>
      <c r="G137" s="61">
        <f t="shared" si="18"/>
        <v>338.52567734999997</v>
      </c>
      <c r="H137" s="61">
        <f t="shared" si="16"/>
        <v>343.87363399999998</v>
      </c>
      <c r="I137" s="73">
        <f t="shared" si="13"/>
        <v>1.5797787310741541E-2</v>
      </c>
      <c r="J137" s="61">
        <f t="shared" si="17"/>
        <v>271.51391799999999</v>
      </c>
      <c r="K137" s="73">
        <f t="shared" si="14"/>
        <v>-0.1979517768772289</v>
      </c>
    </row>
    <row r="138" spans="1:11" ht="14.55" customHeight="1">
      <c r="A138" s="84"/>
      <c r="B138" s="82"/>
      <c r="C138" s="12" t="s">
        <v>6</v>
      </c>
      <c r="D138" s="33">
        <v>8.41</v>
      </c>
      <c r="E138" s="33">
        <v>8.58</v>
      </c>
      <c r="F138" s="37">
        <f t="shared" si="15"/>
        <v>2.0214030915576685E-2</v>
      </c>
      <c r="G138" s="61">
        <f t="shared" si="18"/>
        <v>301.26994143000002</v>
      </c>
      <c r="H138" s="61">
        <f t="shared" si="16"/>
        <v>306.698106</v>
      </c>
      <c r="I138" s="73">
        <f t="shared" si="13"/>
        <v>1.801761086497642E-2</v>
      </c>
      <c r="J138" s="61">
        <f t="shared" si="17"/>
        <v>242.16106200000002</v>
      </c>
      <c r="K138" s="73">
        <f t="shared" si="14"/>
        <v>-0.19619906038231144</v>
      </c>
    </row>
    <row r="139" spans="1:11" ht="14.55" customHeight="1">
      <c r="A139" s="84"/>
      <c r="B139" s="82"/>
      <c r="C139" s="12" t="s">
        <v>7</v>
      </c>
      <c r="D139" s="33">
        <v>1.04</v>
      </c>
      <c r="E139" s="33">
        <v>1.04</v>
      </c>
      <c r="F139" s="37">
        <f t="shared" si="15"/>
        <v>0</v>
      </c>
      <c r="G139" s="61">
        <f t="shared" si="18"/>
        <v>37.255735919999999</v>
      </c>
      <c r="H139" s="61">
        <f t="shared" si="16"/>
        <v>37.175528</v>
      </c>
      <c r="I139" s="73">
        <f t="shared" si="13"/>
        <v>-2.1529012384088058E-3</v>
      </c>
      <c r="J139" s="61">
        <f t="shared" si="17"/>
        <v>29.352856000000003</v>
      </c>
      <c r="K139" s="73">
        <f t="shared" si="14"/>
        <v>-0.21212518622555226</v>
      </c>
    </row>
    <row r="140" spans="1:11" ht="14.55" customHeight="1">
      <c r="A140" s="84" t="s">
        <v>315</v>
      </c>
      <c r="B140" s="82" t="s">
        <v>287</v>
      </c>
      <c r="C140" s="26" t="s">
        <v>5</v>
      </c>
      <c r="D140" s="33">
        <v>12.8</v>
      </c>
      <c r="E140" s="33">
        <v>13.04</v>
      </c>
      <c r="F140" s="37">
        <f t="shared" si="15"/>
        <v>1.8749999999999878E-2</v>
      </c>
      <c r="G140" s="61">
        <f t="shared" si="18"/>
        <v>458.53213440000002</v>
      </c>
      <c r="H140" s="61">
        <f t="shared" si="16"/>
        <v>466.12392799999998</v>
      </c>
      <c r="I140" s="73">
        <f t="shared" si="13"/>
        <v>1.6556731863370925E-2</v>
      </c>
      <c r="J140" s="61">
        <f t="shared" si="17"/>
        <v>368.03965599999998</v>
      </c>
      <c r="K140" s="73">
        <f t="shared" si="14"/>
        <v>-0.19735253346728154</v>
      </c>
    </row>
    <row r="141" spans="1:11" ht="14.55" customHeight="1">
      <c r="A141" s="84"/>
      <c r="B141" s="82"/>
      <c r="C141" s="12" t="s">
        <v>6</v>
      </c>
      <c r="D141" s="33">
        <v>11.54</v>
      </c>
      <c r="E141" s="33">
        <v>11.78</v>
      </c>
      <c r="F141" s="37">
        <f t="shared" si="15"/>
        <v>2.0797227036395166E-2</v>
      </c>
      <c r="G141" s="61">
        <f t="shared" si="18"/>
        <v>413.39537741999999</v>
      </c>
      <c r="H141" s="61">
        <f t="shared" si="16"/>
        <v>421.08434599999998</v>
      </c>
      <c r="I141" s="73">
        <f t="shared" si="13"/>
        <v>1.8599551422144187E-2</v>
      </c>
      <c r="J141" s="61">
        <f t="shared" si="17"/>
        <v>332.47754199999997</v>
      </c>
      <c r="K141" s="73">
        <f t="shared" si="14"/>
        <v>-0.19573957484722768</v>
      </c>
    </row>
    <row r="142" spans="1:11" ht="14.55" customHeight="1">
      <c r="A142" s="84"/>
      <c r="B142" s="82"/>
      <c r="C142" s="12" t="s">
        <v>7</v>
      </c>
      <c r="D142" s="33">
        <v>1.26</v>
      </c>
      <c r="E142" s="33">
        <v>1.26</v>
      </c>
      <c r="F142" s="37">
        <f t="shared" si="15"/>
        <v>0</v>
      </c>
      <c r="G142" s="61">
        <f t="shared" si="18"/>
        <v>45.136756980000001</v>
      </c>
      <c r="H142" s="61">
        <f t="shared" si="16"/>
        <v>45.039582000000003</v>
      </c>
      <c r="I142" s="73">
        <f t="shared" si="13"/>
        <v>-2.1529012384087845E-3</v>
      </c>
      <c r="J142" s="61">
        <f t="shared" si="17"/>
        <v>35.562114000000001</v>
      </c>
      <c r="K142" s="73">
        <f t="shared" si="14"/>
        <v>-0.21212518622555235</v>
      </c>
    </row>
    <row r="143" spans="1:11" ht="14.55" customHeight="1">
      <c r="A143" s="81" t="s">
        <v>79</v>
      </c>
      <c r="B143" s="94" t="s">
        <v>80</v>
      </c>
      <c r="C143" s="26" t="s">
        <v>5</v>
      </c>
      <c r="D143" s="33">
        <v>3.9</v>
      </c>
      <c r="E143" s="33">
        <v>5.01</v>
      </c>
      <c r="F143" s="37">
        <f t="shared" si="15"/>
        <v>0.2846153846153846</v>
      </c>
      <c r="G143" s="61">
        <f t="shared" si="18"/>
        <v>139.7090097</v>
      </c>
      <c r="H143" s="61">
        <f t="shared" si="16"/>
        <v>179.08595699999998</v>
      </c>
      <c r="I143" s="73">
        <f t="shared" si="13"/>
        <v>0.28184973456296702</v>
      </c>
      <c r="J143" s="61">
        <f t="shared" si="17"/>
        <v>141.40173899999999</v>
      </c>
      <c r="K143" s="73">
        <f t="shared" si="14"/>
        <v>1.2116106925636567E-2</v>
      </c>
    </row>
    <row r="144" spans="1:11" ht="14.55" customHeight="1">
      <c r="A144" s="81"/>
      <c r="B144" s="94"/>
      <c r="C144" s="12" t="s">
        <v>6</v>
      </c>
      <c r="D144" s="33">
        <v>3.35</v>
      </c>
      <c r="E144" s="33">
        <v>4.38</v>
      </c>
      <c r="F144" s="37">
        <f t="shared" si="15"/>
        <v>0.30746268656716413</v>
      </c>
      <c r="G144" s="61">
        <f t="shared" si="18"/>
        <v>120.00645705000001</v>
      </c>
      <c r="H144" s="61">
        <f t="shared" si="16"/>
        <v>156.56616599999998</v>
      </c>
      <c r="I144" s="73">
        <f t="shared" si="13"/>
        <v>0.30464784853008015</v>
      </c>
      <c r="J144" s="61">
        <f t="shared" si="17"/>
        <v>123.620682</v>
      </c>
      <c r="K144" s="73">
        <f t="shared" si="14"/>
        <v>3.0116920696143433E-2</v>
      </c>
    </row>
    <row r="145" spans="1:11" ht="14.55" customHeight="1">
      <c r="A145" s="81"/>
      <c r="B145" s="94"/>
      <c r="C145" s="12" t="s">
        <v>7</v>
      </c>
      <c r="D145" s="33">
        <v>0.55000000000000004</v>
      </c>
      <c r="E145" s="33">
        <v>0.63</v>
      </c>
      <c r="F145" s="37">
        <f t="shared" si="15"/>
        <v>0.14545454545454536</v>
      </c>
      <c r="G145" s="61">
        <f t="shared" si="18"/>
        <v>19.702552650000001</v>
      </c>
      <c r="H145" s="61">
        <f t="shared" si="16"/>
        <v>22.519791000000001</v>
      </c>
      <c r="I145" s="73">
        <f t="shared" ref="I145:I208" si="19">(H145-G145)/G145</f>
        <v>0.14298849494509536</v>
      </c>
      <c r="J145" s="61">
        <f t="shared" si="17"/>
        <v>17.781057000000001</v>
      </c>
      <c r="K145" s="73">
        <f t="shared" ref="K145:K208" si="20">(J145-G145)/G145</f>
        <v>-9.7525213312905451E-2</v>
      </c>
    </row>
    <row r="146" spans="1:11" ht="14.55" customHeight="1">
      <c r="A146" s="81" t="s">
        <v>81</v>
      </c>
      <c r="B146" s="82" t="s">
        <v>294</v>
      </c>
      <c r="C146" s="26" t="s">
        <v>5</v>
      </c>
      <c r="D146" s="33">
        <v>3.68</v>
      </c>
      <c r="E146" s="33">
        <v>3.75</v>
      </c>
      <c r="F146" s="37">
        <f t="shared" si="15"/>
        <v>1.9021739130434739E-2</v>
      </c>
      <c r="G146" s="61">
        <f t="shared" si="18"/>
        <v>131.82798864</v>
      </c>
      <c r="H146" s="61">
        <f t="shared" si="16"/>
        <v>134.04637500000001</v>
      </c>
      <c r="I146" s="73">
        <f t="shared" si="19"/>
        <v>1.682788596629544E-2</v>
      </c>
      <c r="J146" s="61">
        <f t="shared" si="17"/>
        <v>105.839625</v>
      </c>
      <c r="K146" s="73">
        <f t="shared" si="20"/>
        <v>-0.19713843705049494</v>
      </c>
    </row>
    <row r="147" spans="1:11" ht="14.55" customHeight="1">
      <c r="A147" s="81"/>
      <c r="B147" s="82"/>
      <c r="C147" s="12" t="s">
        <v>6</v>
      </c>
      <c r="D147" s="33">
        <v>2.96</v>
      </c>
      <c r="E147" s="33">
        <v>3.02</v>
      </c>
      <c r="F147" s="37">
        <f t="shared" si="15"/>
        <v>2.0270270270270289E-2</v>
      </c>
      <c r="G147" s="61">
        <f t="shared" si="18"/>
        <v>106.03555607999999</v>
      </c>
      <c r="H147" s="61">
        <f t="shared" si="16"/>
        <v>107.95201400000001</v>
      </c>
      <c r="I147" s="73">
        <f t="shared" si="19"/>
        <v>1.807372914189383E-2</v>
      </c>
      <c r="J147" s="61">
        <f t="shared" si="17"/>
        <v>85.236177999999995</v>
      </c>
      <c r="K147" s="73">
        <f t="shared" si="20"/>
        <v>-0.19615475081120542</v>
      </c>
    </row>
    <row r="148" spans="1:11" ht="14.55" customHeight="1">
      <c r="A148" s="81"/>
      <c r="B148" s="82"/>
      <c r="C148" s="12" t="s">
        <v>7</v>
      </c>
      <c r="D148" s="33">
        <v>0.72</v>
      </c>
      <c r="E148" s="33">
        <v>0.73</v>
      </c>
      <c r="F148" s="37">
        <f t="shared" si="15"/>
        <v>1.3888888888888902E-2</v>
      </c>
      <c r="G148" s="61">
        <f t="shared" si="18"/>
        <v>25.792432559999998</v>
      </c>
      <c r="H148" s="61">
        <f t="shared" si="16"/>
        <v>26.094360999999999</v>
      </c>
      <c r="I148" s="73">
        <f t="shared" si="19"/>
        <v>1.1706086244391099E-2</v>
      </c>
      <c r="J148" s="61">
        <f t="shared" si="17"/>
        <v>20.603446999999999</v>
      </c>
      <c r="K148" s="73">
        <f t="shared" si="20"/>
        <v>-0.20118248047868501</v>
      </c>
    </row>
    <row r="149" spans="1:11" ht="14.55" customHeight="1">
      <c r="A149" s="81" t="s">
        <v>82</v>
      </c>
      <c r="B149" s="94" t="s">
        <v>83</v>
      </c>
      <c r="C149" s="26" t="s">
        <v>5</v>
      </c>
      <c r="D149" s="33">
        <v>2.83</v>
      </c>
      <c r="E149" s="33">
        <v>2.86</v>
      </c>
      <c r="F149" s="37">
        <f t="shared" si="15"/>
        <v>1.060070671378085E-2</v>
      </c>
      <c r="G149" s="61">
        <f t="shared" si="18"/>
        <v>101.37858909000001</v>
      </c>
      <c r="H149" s="61">
        <f t="shared" si="16"/>
        <v>102.23270199999999</v>
      </c>
      <c r="I149" s="73">
        <f t="shared" si="19"/>
        <v>8.4249832007598276E-3</v>
      </c>
      <c r="J149" s="61">
        <f t="shared" si="17"/>
        <v>80.720354</v>
      </c>
      <c r="K149" s="73">
        <f t="shared" si="20"/>
        <v>-0.20377315639755472</v>
      </c>
    </row>
    <row r="150" spans="1:11" ht="14.55" customHeight="1">
      <c r="A150" s="81"/>
      <c r="B150" s="94"/>
      <c r="C150" s="12" t="s">
        <v>6</v>
      </c>
      <c r="D150" s="33">
        <v>2.25</v>
      </c>
      <c r="E150" s="33">
        <v>2.2799999999999998</v>
      </c>
      <c r="F150" s="37">
        <f t="shared" si="15"/>
        <v>1.3333333333333246E-2</v>
      </c>
      <c r="G150" s="61">
        <f t="shared" si="18"/>
        <v>80.601351749999992</v>
      </c>
      <c r="H150" s="61">
        <f t="shared" si="16"/>
        <v>81.500195999999988</v>
      </c>
      <c r="I150" s="73">
        <f t="shared" si="19"/>
        <v>1.1151726745079017E-2</v>
      </c>
      <c r="J150" s="61">
        <f t="shared" si="17"/>
        <v>64.350491999999988</v>
      </c>
      <c r="K150" s="73">
        <f t="shared" si="20"/>
        <v>-0.20162018870855977</v>
      </c>
    </row>
    <row r="151" spans="1:11" ht="14.55" customHeight="1">
      <c r="A151" s="81"/>
      <c r="B151" s="94"/>
      <c r="C151" s="12" t="s">
        <v>7</v>
      </c>
      <c r="D151" s="33">
        <v>0.57999999999999996</v>
      </c>
      <c r="E151" s="33">
        <v>0.57999999999999996</v>
      </c>
      <c r="F151" s="37">
        <f t="shared" si="15"/>
        <v>0</v>
      </c>
      <c r="G151" s="61">
        <f t="shared" si="18"/>
        <v>20.777237339999999</v>
      </c>
      <c r="H151" s="61">
        <f t="shared" si="16"/>
        <v>20.732505999999997</v>
      </c>
      <c r="I151" s="73">
        <f t="shared" si="19"/>
        <v>-2.1529012384089176E-3</v>
      </c>
      <c r="J151" s="61">
        <f t="shared" si="17"/>
        <v>16.369861999999998</v>
      </c>
      <c r="K151" s="73">
        <f t="shared" si="20"/>
        <v>-0.21212518622555243</v>
      </c>
    </row>
    <row r="152" spans="1:11" ht="14.55" customHeight="1">
      <c r="A152" s="81" t="s">
        <v>84</v>
      </c>
      <c r="B152" s="94" t="s">
        <v>85</v>
      </c>
      <c r="C152" s="26" t="s">
        <v>5</v>
      </c>
      <c r="D152" s="33">
        <v>6.3</v>
      </c>
      <c r="E152" s="33">
        <v>6.38</v>
      </c>
      <c r="F152" s="37">
        <f t="shared" si="15"/>
        <v>1.2698412698412711E-2</v>
      </c>
      <c r="G152" s="61">
        <f t="shared" si="18"/>
        <v>225.68378489999998</v>
      </c>
      <c r="H152" s="61">
        <f t="shared" si="16"/>
        <v>228.05756599999998</v>
      </c>
      <c r="I152" s="73">
        <f t="shared" si="19"/>
        <v>1.0518173031579649E-2</v>
      </c>
      <c r="J152" s="61">
        <f t="shared" si="17"/>
        <v>180.06848199999999</v>
      </c>
      <c r="K152" s="73">
        <f t="shared" si="20"/>
        <v>-0.20212042668555935</v>
      </c>
    </row>
    <row r="153" spans="1:11" ht="14.55" customHeight="1">
      <c r="A153" s="81"/>
      <c r="B153" s="94"/>
      <c r="C153" s="12" t="s">
        <v>6</v>
      </c>
      <c r="D153" s="33">
        <v>5.28</v>
      </c>
      <c r="E153" s="33">
        <v>5.36</v>
      </c>
      <c r="F153" s="37">
        <f t="shared" si="15"/>
        <v>1.5151515151515164E-2</v>
      </c>
      <c r="G153" s="61">
        <f t="shared" si="18"/>
        <v>189.14450544000002</v>
      </c>
      <c r="H153" s="61">
        <f t="shared" si="16"/>
        <v>191.59695200000002</v>
      </c>
      <c r="I153" s="73">
        <f t="shared" si="19"/>
        <v>1.2965994197372854E-2</v>
      </c>
      <c r="J153" s="61">
        <f t="shared" si="17"/>
        <v>151.28010400000002</v>
      </c>
      <c r="K153" s="73">
        <f t="shared" si="20"/>
        <v>-0.20018768904715159</v>
      </c>
    </row>
    <row r="154" spans="1:11" ht="14.55" customHeight="1">
      <c r="A154" s="81"/>
      <c r="B154" s="94"/>
      <c r="C154" s="12" t="s">
        <v>7</v>
      </c>
      <c r="D154" s="33">
        <v>1.02</v>
      </c>
      <c r="E154" s="33">
        <v>1.02</v>
      </c>
      <c r="F154" s="37">
        <f t="shared" si="15"/>
        <v>0</v>
      </c>
      <c r="G154" s="61">
        <f t="shared" si="18"/>
        <v>36.539279460000003</v>
      </c>
      <c r="H154" s="61">
        <f t="shared" si="16"/>
        <v>36.460614</v>
      </c>
      <c r="I154" s="73">
        <f t="shared" si="19"/>
        <v>-2.1529012384089142E-3</v>
      </c>
      <c r="J154" s="61">
        <f t="shared" si="17"/>
        <v>28.788378000000002</v>
      </c>
      <c r="K154" s="73">
        <f t="shared" si="20"/>
        <v>-0.21212518622555238</v>
      </c>
    </row>
    <row r="155" spans="1:11" ht="14.55" customHeight="1">
      <c r="A155" s="81" t="s">
        <v>86</v>
      </c>
      <c r="B155" s="94" t="s">
        <v>87</v>
      </c>
      <c r="C155" s="26" t="s">
        <v>5</v>
      </c>
      <c r="D155" s="33">
        <v>7.21</v>
      </c>
      <c r="E155" s="33">
        <v>7.34</v>
      </c>
      <c r="F155" s="37">
        <f t="shared" si="15"/>
        <v>1.8030513176144229E-2</v>
      </c>
      <c r="G155" s="61">
        <f t="shared" si="18"/>
        <v>258.28255382999998</v>
      </c>
      <c r="H155" s="61">
        <f t="shared" si="16"/>
        <v>262.37343799999996</v>
      </c>
      <c r="I155" s="73">
        <f t="shared" si="19"/>
        <v>1.5838794023589283E-2</v>
      </c>
      <c r="J155" s="61">
        <f t="shared" si="17"/>
        <v>207.16342599999999</v>
      </c>
      <c r="K155" s="73">
        <f t="shared" si="20"/>
        <v>-0.19791939901463998</v>
      </c>
    </row>
    <row r="156" spans="1:11" ht="14.55" customHeight="1">
      <c r="A156" s="81"/>
      <c r="B156" s="94"/>
      <c r="C156" s="12" t="s">
        <v>6</v>
      </c>
      <c r="D156" s="33">
        <v>6.22</v>
      </c>
      <c r="E156" s="33">
        <v>6.35</v>
      </c>
      <c r="F156" s="37">
        <f t="shared" si="15"/>
        <v>2.0900321543408342E-2</v>
      </c>
      <c r="G156" s="61">
        <f t="shared" si="18"/>
        <v>222.81795905999999</v>
      </c>
      <c r="H156" s="61">
        <f t="shared" si="16"/>
        <v>226.98519499999998</v>
      </c>
      <c r="I156" s="73">
        <f t="shared" si="19"/>
        <v>1.8702423976865518E-2</v>
      </c>
      <c r="J156" s="61">
        <f t="shared" si="17"/>
        <v>179.221765</v>
      </c>
      <c r="K156" s="73">
        <f t="shared" si="20"/>
        <v>-0.19565834928171336</v>
      </c>
    </row>
    <row r="157" spans="1:11" ht="14.55" customHeight="1">
      <c r="A157" s="81"/>
      <c r="B157" s="94"/>
      <c r="C157" s="12" t="s">
        <v>7</v>
      </c>
      <c r="D157" s="33">
        <v>0.99</v>
      </c>
      <c r="E157" s="33">
        <v>0.99</v>
      </c>
      <c r="F157" s="37">
        <f t="shared" ref="F157:F220" si="21">SUM(E157-D157)/D157</f>
        <v>0</v>
      </c>
      <c r="G157" s="61">
        <f t="shared" si="18"/>
        <v>35.464594769999998</v>
      </c>
      <c r="H157" s="61">
        <f t="shared" ref="H157:H220" si="22">(E157*35.7457)</f>
        <v>35.388242999999996</v>
      </c>
      <c r="I157" s="73">
        <f t="shared" si="19"/>
        <v>-2.1529012384088851E-3</v>
      </c>
      <c r="J157" s="61">
        <f t="shared" ref="J157:J220" si="23">(E157*28.2239)</f>
        <v>27.941661</v>
      </c>
      <c r="K157" s="73">
        <f t="shared" si="20"/>
        <v>-0.21212518622555232</v>
      </c>
    </row>
    <row r="158" spans="1:11" ht="14.55" customHeight="1">
      <c r="A158" s="81" t="s">
        <v>88</v>
      </c>
      <c r="B158" s="94" t="s">
        <v>89</v>
      </c>
      <c r="C158" s="26" t="s">
        <v>5</v>
      </c>
      <c r="D158" s="33">
        <v>6.95</v>
      </c>
      <c r="E158" s="33">
        <v>7.07</v>
      </c>
      <c r="F158" s="37">
        <f t="shared" si="21"/>
        <v>1.7266187050359726E-2</v>
      </c>
      <c r="G158" s="61">
        <f t="shared" si="18"/>
        <v>248.96861985000001</v>
      </c>
      <c r="H158" s="61">
        <f t="shared" si="22"/>
        <v>252.72209900000001</v>
      </c>
      <c r="I158" s="73">
        <f t="shared" si="19"/>
        <v>1.5076113416467588E-2</v>
      </c>
      <c r="J158" s="61">
        <f t="shared" si="23"/>
        <v>199.54297300000002</v>
      </c>
      <c r="K158" s="73">
        <f t="shared" si="20"/>
        <v>-0.19852159231865538</v>
      </c>
    </row>
    <row r="159" spans="1:11" ht="14.55" customHeight="1">
      <c r="A159" s="81"/>
      <c r="B159" s="94"/>
      <c r="C159" s="12" t="s">
        <v>6</v>
      </c>
      <c r="D159" s="33">
        <v>6.03</v>
      </c>
      <c r="E159" s="33">
        <v>6.13</v>
      </c>
      <c r="F159" s="37">
        <f t="shared" si="21"/>
        <v>1.6583747927031451E-2</v>
      </c>
      <c r="G159" s="61">
        <f t="shared" si="18"/>
        <v>216.01162269</v>
      </c>
      <c r="H159" s="61">
        <f t="shared" si="22"/>
        <v>219.12114099999999</v>
      </c>
      <c r="I159" s="73">
        <f t="shared" si="19"/>
        <v>1.4395143517173116E-2</v>
      </c>
      <c r="J159" s="61">
        <f t="shared" si="23"/>
        <v>173.012507</v>
      </c>
      <c r="K159" s="73">
        <f t="shared" si="20"/>
        <v>-0.19905926891586001</v>
      </c>
    </row>
    <row r="160" spans="1:11" ht="14.55" customHeight="1">
      <c r="A160" s="81"/>
      <c r="B160" s="94"/>
      <c r="C160" s="12" t="s">
        <v>7</v>
      </c>
      <c r="D160" s="33">
        <v>0.92</v>
      </c>
      <c r="E160" s="33">
        <v>0.94</v>
      </c>
      <c r="F160" s="37">
        <f t="shared" si="21"/>
        <v>2.1739130434782507E-2</v>
      </c>
      <c r="G160" s="61">
        <f t="shared" si="18"/>
        <v>32.95699716</v>
      </c>
      <c r="H160" s="61">
        <f t="shared" si="22"/>
        <v>33.600957999999999</v>
      </c>
      <c r="I160" s="73">
        <f t="shared" si="19"/>
        <v>1.9539426995538761E-2</v>
      </c>
      <c r="J160" s="61">
        <f t="shared" si="23"/>
        <v>26.530466000000001</v>
      </c>
      <c r="K160" s="73">
        <f t="shared" si="20"/>
        <v>-0.19499747288262956</v>
      </c>
    </row>
    <row r="161" spans="1:11" ht="14.55" customHeight="1">
      <c r="A161" s="81" t="s">
        <v>90</v>
      </c>
      <c r="B161" s="94" t="s">
        <v>91</v>
      </c>
      <c r="C161" s="26" t="s">
        <v>5</v>
      </c>
      <c r="D161" s="33">
        <v>8.2100000000000009</v>
      </c>
      <c r="E161" s="33">
        <v>8.4</v>
      </c>
      <c r="F161" s="37">
        <f t="shared" si="21"/>
        <v>2.3142509135200912E-2</v>
      </c>
      <c r="G161" s="61">
        <f t="shared" si="18"/>
        <v>294.10537683000001</v>
      </c>
      <c r="H161" s="61">
        <f t="shared" si="22"/>
        <v>300.26388000000003</v>
      </c>
      <c r="I161" s="73">
        <f t="shared" si="19"/>
        <v>2.0939784360215149E-2</v>
      </c>
      <c r="J161" s="61">
        <f t="shared" si="23"/>
        <v>237.08076000000003</v>
      </c>
      <c r="K161" s="73">
        <f t="shared" si="20"/>
        <v>-0.19389178615038238</v>
      </c>
    </row>
    <row r="162" spans="1:11" ht="14.55" customHeight="1">
      <c r="A162" s="81"/>
      <c r="B162" s="94"/>
      <c r="C162" s="12" t="s">
        <v>6</v>
      </c>
      <c r="D162" s="33">
        <v>7.09</v>
      </c>
      <c r="E162" s="33">
        <v>7.28</v>
      </c>
      <c r="F162" s="37">
        <f t="shared" si="21"/>
        <v>2.6798307475317404E-2</v>
      </c>
      <c r="G162" s="61">
        <f t="shared" si="18"/>
        <v>253.98381506999999</v>
      </c>
      <c r="H162" s="61">
        <f t="shared" si="22"/>
        <v>260.22869600000001</v>
      </c>
      <c r="I162" s="73">
        <f t="shared" si="19"/>
        <v>2.4587712127557743E-2</v>
      </c>
      <c r="J162" s="61">
        <f t="shared" si="23"/>
        <v>205.46999200000002</v>
      </c>
      <c r="K162" s="73">
        <f t="shared" si="20"/>
        <v>-0.19101147471396621</v>
      </c>
    </row>
    <row r="163" spans="1:11" ht="14.55" customHeight="1">
      <c r="A163" s="81"/>
      <c r="B163" s="94"/>
      <c r="C163" s="12" t="s">
        <v>7</v>
      </c>
      <c r="D163" s="33">
        <v>1.1200000000000001</v>
      </c>
      <c r="E163" s="33">
        <v>1.1200000000000001</v>
      </c>
      <c r="F163" s="37">
        <f t="shared" si="21"/>
        <v>0</v>
      </c>
      <c r="G163" s="61">
        <f t="shared" si="18"/>
        <v>40.121561760000006</v>
      </c>
      <c r="H163" s="61">
        <f t="shared" si="22"/>
        <v>40.035184000000001</v>
      </c>
      <c r="I163" s="73">
        <f t="shared" si="19"/>
        <v>-2.1529012384089419E-3</v>
      </c>
      <c r="J163" s="61">
        <f t="shared" si="23"/>
        <v>31.610768000000004</v>
      </c>
      <c r="K163" s="73">
        <f t="shared" si="20"/>
        <v>-0.21212518622555238</v>
      </c>
    </row>
    <row r="164" spans="1:11" ht="27.6">
      <c r="A164" s="23" t="s">
        <v>280</v>
      </c>
      <c r="B164" s="24" t="s">
        <v>282</v>
      </c>
      <c r="C164" s="12" t="s">
        <v>279</v>
      </c>
      <c r="D164" s="31" t="s">
        <v>279</v>
      </c>
      <c r="E164" s="69" t="s">
        <v>333</v>
      </c>
      <c r="F164" s="37" t="e">
        <f t="shared" si="21"/>
        <v>#VALUE!</v>
      </c>
      <c r="G164" s="59" t="s">
        <v>279</v>
      </c>
      <c r="H164" s="61">
        <f t="shared" si="22"/>
        <v>0</v>
      </c>
      <c r="I164" s="74" t="s">
        <v>279</v>
      </c>
      <c r="J164" s="61">
        <f t="shared" si="23"/>
        <v>0</v>
      </c>
      <c r="K164" s="74" t="s">
        <v>279</v>
      </c>
    </row>
    <row r="165" spans="1:11" ht="27.6">
      <c r="A165" s="23" t="s">
        <v>281</v>
      </c>
      <c r="B165" s="25" t="s">
        <v>283</v>
      </c>
      <c r="C165" s="12" t="s">
        <v>279</v>
      </c>
      <c r="D165" s="31" t="s">
        <v>279</v>
      </c>
      <c r="E165" s="69" t="s">
        <v>333</v>
      </c>
      <c r="F165" s="37" t="e">
        <f t="shared" si="21"/>
        <v>#VALUE!</v>
      </c>
      <c r="G165" s="59" t="s">
        <v>279</v>
      </c>
      <c r="H165" s="61">
        <f t="shared" si="22"/>
        <v>0</v>
      </c>
      <c r="I165" s="74" t="s">
        <v>279</v>
      </c>
      <c r="J165" s="61">
        <f t="shared" si="23"/>
        <v>0</v>
      </c>
      <c r="K165" s="74" t="s">
        <v>279</v>
      </c>
    </row>
    <row r="166" spans="1:11" ht="14.55" customHeight="1">
      <c r="A166" s="81" t="s">
        <v>92</v>
      </c>
      <c r="B166" s="82" t="s">
        <v>93</v>
      </c>
      <c r="C166" s="26" t="s">
        <v>5</v>
      </c>
      <c r="D166" s="33">
        <v>2.56</v>
      </c>
      <c r="E166" s="33">
        <v>2.94</v>
      </c>
      <c r="F166" s="37">
        <f t="shared" si="21"/>
        <v>0.14843749999999994</v>
      </c>
      <c r="G166" s="61">
        <f t="shared" ref="G166:G177" si="24">(D166*35.822823)</f>
        <v>91.706426879999995</v>
      </c>
      <c r="H166" s="61">
        <f t="shared" si="22"/>
        <v>105.09235799999999</v>
      </c>
      <c r="I166" s="73">
        <f t="shared" si="19"/>
        <v>0.14596502748401483</v>
      </c>
      <c r="J166" s="61">
        <f t="shared" si="23"/>
        <v>82.978266000000005</v>
      </c>
      <c r="K166" s="73">
        <f t="shared" si="20"/>
        <v>-9.5175018555907681E-2</v>
      </c>
    </row>
    <row r="167" spans="1:11" ht="14.55" customHeight="1">
      <c r="A167" s="81"/>
      <c r="B167" s="82"/>
      <c r="C167" s="12" t="s">
        <v>6</v>
      </c>
      <c r="D167" s="33">
        <v>2.27</v>
      </c>
      <c r="E167" s="33">
        <v>2.64</v>
      </c>
      <c r="F167" s="37">
        <f t="shared" si="21"/>
        <v>0.16299559471365643</v>
      </c>
      <c r="G167" s="61">
        <f t="shared" si="24"/>
        <v>81.317808209999995</v>
      </c>
      <c r="H167" s="61">
        <f t="shared" si="22"/>
        <v>94.368648000000007</v>
      </c>
      <c r="I167" s="73">
        <f t="shared" si="19"/>
        <v>0.16049178005753351</v>
      </c>
      <c r="J167" s="61">
        <f t="shared" si="23"/>
        <v>74.511096000000009</v>
      </c>
      <c r="K167" s="73">
        <f t="shared" si="20"/>
        <v>-8.3705062394474825E-2</v>
      </c>
    </row>
    <row r="168" spans="1:11" ht="14.55" customHeight="1">
      <c r="A168" s="81"/>
      <c r="B168" s="82"/>
      <c r="C168" s="12" t="s">
        <v>7</v>
      </c>
      <c r="D168" s="33">
        <v>0.28999999999999998</v>
      </c>
      <c r="E168" s="33">
        <v>0.3</v>
      </c>
      <c r="F168" s="37">
        <f t="shared" si="21"/>
        <v>3.4482758620689689E-2</v>
      </c>
      <c r="G168" s="61">
        <f t="shared" si="24"/>
        <v>10.38861867</v>
      </c>
      <c r="H168" s="61">
        <f t="shared" si="22"/>
        <v>10.723709999999999</v>
      </c>
      <c r="I168" s="73">
        <f t="shared" si="19"/>
        <v>3.2255619408542519E-2</v>
      </c>
      <c r="J168" s="61">
        <f t="shared" si="23"/>
        <v>8.4671699999999994</v>
      </c>
      <c r="K168" s="73">
        <f t="shared" si="20"/>
        <v>-0.18495708919884729</v>
      </c>
    </row>
    <row r="169" spans="1:11" ht="14.55" customHeight="1">
      <c r="A169" s="81" t="s">
        <v>94</v>
      </c>
      <c r="B169" s="82" t="s">
        <v>95</v>
      </c>
      <c r="C169" s="26" t="s">
        <v>5</v>
      </c>
      <c r="D169" s="33">
        <v>2.56</v>
      </c>
      <c r="E169" s="33">
        <v>2.62</v>
      </c>
      <c r="F169" s="37">
        <f t="shared" si="21"/>
        <v>2.3437500000000021E-2</v>
      </c>
      <c r="G169" s="61">
        <f t="shared" si="24"/>
        <v>91.706426879999995</v>
      </c>
      <c r="H169" s="61">
        <f t="shared" si="22"/>
        <v>93.653734</v>
      </c>
      <c r="I169" s="73">
        <f t="shared" si="19"/>
        <v>2.1234140138816027E-2</v>
      </c>
      <c r="J169" s="61">
        <f t="shared" si="23"/>
        <v>73.946618000000001</v>
      </c>
      <c r="K169" s="73">
        <f t="shared" si="20"/>
        <v>-0.19365937027771368</v>
      </c>
    </row>
    <row r="170" spans="1:11" ht="14.55" customHeight="1">
      <c r="A170" s="81"/>
      <c r="B170" s="82"/>
      <c r="C170" s="12" t="s">
        <v>6</v>
      </c>
      <c r="D170" s="33">
        <v>2.27</v>
      </c>
      <c r="E170" s="33">
        <v>2.33</v>
      </c>
      <c r="F170" s="37">
        <f t="shared" si="21"/>
        <v>2.643171806167403E-2</v>
      </c>
      <c r="G170" s="61">
        <f t="shared" si="24"/>
        <v>81.317808209999995</v>
      </c>
      <c r="H170" s="61">
        <f t="shared" si="22"/>
        <v>83.287481</v>
      </c>
      <c r="I170" s="73">
        <f t="shared" si="19"/>
        <v>2.4221911944716991E-2</v>
      </c>
      <c r="J170" s="61">
        <f t="shared" si="23"/>
        <v>65.761687000000009</v>
      </c>
      <c r="K170" s="73">
        <f t="shared" si="20"/>
        <v>-0.19130030127997208</v>
      </c>
    </row>
    <row r="171" spans="1:11" ht="14.55" customHeight="1">
      <c r="A171" s="81"/>
      <c r="B171" s="82"/>
      <c r="C171" s="12" t="s">
        <v>7</v>
      </c>
      <c r="D171" s="33">
        <v>0.28999999999999998</v>
      </c>
      <c r="E171" s="33">
        <v>0.28999999999999998</v>
      </c>
      <c r="F171" s="37">
        <f t="shared" si="21"/>
        <v>0</v>
      </c>
      <c r="G171" s="61">
        <f t="shared" si="24"/>
        <v>10.38861867</v>
      </c>
      <c r="H171" s="61">
        <f t="shared" si="22"/>
        <v>10.366252999999999</v>
      </c>
      <c r="I171" s="73">
        <f t="shared" si="19"/>
        <v>-2.1529012384089176E-3</v>
      </c>
      <c r="J171" s="61">
        <f t="shared" si="23"/>
        <v>8.1849309999999988</v>
      </c>
      <c r="K171" s="73">
        <f t="shared" si="20"/>
        <v>-0.21212518622555243</v>
      </c>
    </row>
    <row r="172" spans="1:11" ht="14.55" customHeight="1">
      <c r="A172" s="81" t="s">
        <v>96</v>
      </c>
      <c r="B172" s="82" t="s">
        <v>97</v>
      </c>
      <c r="C172" s="26" t="s">
        <v>5</v>
      </c>
      <c r="D172" s="33">
        <v>2.91</v>
      </c>
      <c r="E172" s="33">
        <v>2.81</v>
      </c>
      <c r="F172" s="37">
        <f t="shared" si="21"/>
        <v>-3.436426116838491E-2</v>
      </c>
      <c r="G172" s="61">
        <f t="shared" si="24"/>
        <v>104.24441493</v>
      </c>
      <c r="H172" s="61">
        <f t="shared" si="22"/>
        <v>100.44541700000001</v>
      </c>
      <c r="I172" s="73">
        <f t="shared" si="19"/>
        <v>-3.644317954636727E-2</v>
      </c>
      <c r="J172" s="61">
        <f t="shared" si="23"/>
        <v>79.309159000000008</v>
      </c>
      <c r="K172" s="73">
        <f t="shared" si="20"/>
        <v>-0.23919992209409002</v>
      </c>
    </row>
    <row r="173" spans="1:11" ht="14.55" customHeight="1">
      <c r="A173" s="81"/>
      <c r="B173" s="82"/>
      <c r="C173" s="12" t="s">
        <v>6</v>
      </c>
      <c r="D173" s="33">
        <v>2.52</v>
      </c>
      <c r="E173" s="33">
        <v>2.4300000000000002</v>
      </c>
      <c r="F173" s="37">
        <f t="shared" si="21"/>
        <v>-3.5714285714285657E-2</v>
      </c>
      <c r="G173" s="61">
        <f t="shared" si="24"/>
        <v>90.273513960000002</v>
      </c>
      <c r="H173" s="61">
        <f t="shared" si="22"/>
        <v>86.862051000000008</v>
      </c>
      <c r="I173" s="73">
        <f t="shared" si="19"/>
        <v>-3.7790297622751302E-2</v>
      </c>
      <c r="J173" s="61">
        <f t="shared" si="23"/>
        <v>68.584077000000008</v>
      </c>
      <c r="K173" s="73">
        <f t="shared" si="20"/>
        <v>-0.24026357243178256</v>
      </c>
    </row>
    <row r="174" spans="1:11" ht="14.55" customHeight="1">
      <c r="A174" s="81"/>
      <c r="B174" s="82"/>
      <c r="C174" s="12" t="s">
        <v>7</v>
      </c>
      <c r="D174" s="33">
        <v>0.39</v>
      </c>
      <c r="E174" s="33">
        <v>0.38</v>
      </c>
      <c r="F174" s="37">
        <f t="shared" si="21"/>
        <v>-2.5641025641025664E-2</v>
      </c>
      <c r="G174" s="61">
        <f t="shared" si="24"/>
        <v>13.970900970000001</v>
      </c>
      <c r="H174" s="61">
        <f t="shared" si="22"/>
        <v>13.583366</v>
      </c>
      <c r="I174" s="73">
        <f t="shared" si="19"/>
        <v>-2.7738724283577883E-2</v>
      </c>
      <c r="J174" s="61">
        <f t="shared" si="23"/>
        <v>10.725082</v>
      </c>
      <c r="K174" s="73">
        <f t="shared" si="20"/>
        <v>-0.23232710452746128</v>
      </c>
    </row>
    <row r="175" spans="1:11" ht="14.55" customHeight="1">
      <c r="A175" s="81" t="s">
        <v>98</v>
      </c>
      <c r="B175" s="82" t="s">
        <v>99</v>
      </c>
      <c r="C175" s="26" t="s">
        <v>5</v>
      </c>
      <c r="D175" s="33">
        <v>9.9499999999999993</v>
      </c>
      <c r="E175" s="33">
        <v>10.14</v>
      </c>
      <c r="F175" s="37">
        <f t="shared" si="21"/>
        <v>1.9095477386934803E-2</v>
      </c>
      <c r="G175" s="61">
        <f t="shared" si="24"/>
        <v>356.43708884999995</v>
      </c>
      <c r="H175" s="61">
        <f t="shared" si="22"/>
        <v>362.46139800000003</v>
      </c>
      <c r="I175" s="73">
        <f t="shared" si="19"/>
        <v>1.6901465471611737E-2</v>
      </c>
      <c r="J175" s="61">
        <f t="shared" si="23"/>
        <v>286.19034600000003</v>
      </c>
      <c r="K175" s="73">
        <f t="shared" si="20"/>
        <v>-0.19708034053538681</v>
      </c>
    </row>
    <row r="176" spans="1:11" ht="14.55" customHeight="1">
      <c r="A176" s="81"/>
      <c r="B176" s="82"/>
      <c r="C176" s="12" t="s">
        <v>6</v>
      </c>
      <c r="D176" s="33">
        <v>8.57</v>
      </c>
      <c r="E176" s="33">
        <v>8.74</v>
      </c>
      <c r="F176" s="37">
        <f t="shared" si="21"/>
        <v>1.9836639439906642E-2</v>
      </c>
      <c r="G176" s="61">
        <f t="shared" si="24"/>
        <v>307.00159310999999</v>
      </c>
      <c r="H176" s="61">
        <f t="shared" si="22"/>
        <v>312.417418</v>
      </c>
      <c r="I176" s="73">
        <f t="shared" si="19"/>
        <v>1.764103187588182E-2</v>
      </c>
      <c r="J176" s="61">
        <f t="shared" si="23"/>
        <v>246.676886</v>
      </c>
      <c r="K176" s="73">
        <f t="shared" si="20"/>
        <v>-0.19649639762092502</v>
      </c>
    </row>
    <row r="177" spans="1:11" ht="14.55" customHeight="1">
      <c r="A177" s="81"/>
      <c r="B177" s="82"/>
      <c r="C177" s="12" t="s">
        <v>7</v>
      </c>
      <c r="D177" s="33">
        <v>1.38</v>
      </c>
      <c r="E177" s="33">
        <v>1.4</v>
      </c>
      <c r="F177" s="37">
        <f t="shared" si="21"/>
        <v>1.449275362318842E-2</v>
      </c>
      <c r="G177" s="61">
        <f t="shared" si="24"/>
        <v>49.435495739999993</v>
      </c>
      <c r="H177" s="61">
        <f t="shared" si="22"/>
        <v>50.043979999999998</v>
      </c>
      <c r="I177" s="73">
        <f t="shared" si="19"/>
        <v>1.230865091755636E-2</v>
      </c>
      <c r="J177" s="61">
        <f t="shared" si="23"/>
        <v>39.513459999999995</v>
      </c>
      <c r="K177" s="73">
        <f t="shared" si="20"/>
        <v>-0.20070671066360382</v>
      </c>
    </row>
    <row r="178" spans="1:11" ht="14.55" customHeight="1">
      <c r="A178" s="81" t="s">
        <v>100</v>
      </c>
      <c r="B178" s="94" t="s">
        <v>101</v>
      </c>
      <c r="C178" s="26" t="s">
        <v>5</v>
      </c>
      <c r="D178" s="65" t="s">
        <v>35</v>
      </c>
      <c r="E178" s="65" t="s">
        <v>35</v>
      </c>
      <c r="F178" s="65" t="s">
        <v>35</v>
      </c>
      <c r="G178" s="65" t="s">
        <v>35</v>
      </c>
      <c r="H178" s="65" t="s">
        <v>35</v>
      </c>
      <c r="I178" s="65" t="s">
        <v>35</v>
      </c>
      <c r="J178" s="65" t="s">
        <v>35</v>
      </c>
      <c r="K178" s="65" t="s">
        <v>35</v>
      </c>
    </row>
    <row r="179" spans="1:11" ht="14.55" customHeight="1">
      <c r="A179" s="81"/>
      <c r="B179" s="94"/>
      <c r="C179" s="12" t="s">
        <v>6</v>
      </c>
      <c r="D179" s="65" t="s">
        <v>35</v>
      </c>
      <c r="E179" s="65" t="s">
        <v>35</v>
      </c>
      <c r="F179" s="65" t="s">
        <v>35</v>
      </c>
      <c r="G179" s="65" t="s">
        <v>35</v>
      </c>
      <c r="H179" s="65" t="s">
        <v>35</v>
      </c>
      <c r="I179" s="65" t="s">
        <v>35</v>
      </c>
      <c r="J179" s="65" t="s">
        <v>35</v>
      </c>
      <c r="K179" s="65" t="s">
        <v>35</v>
      </c>
    </row>
    <row r="180" spans="1:11" ht="14.55" customHeight="1">
      <c r="A180" s="81"/>
      <c r="B180" s="94"/>
      <c r="C180" s="12" t="s">
        <v>7</v>
      </c>
      <c r="D180" s="33">
        <v>0.55000000000000004</v>
      </c>
      <c r="E180" s="33">
        <v>0.55000000000000004</v>
      </c>
      <c r="F180" s="37">
        <f t="shared" si="21"/>
        <v>0</v>
      </c>
      <c r="G180" s="61">
        <f t="shared" ref="G180:G186" si="25">(D180*35.822823)</f>
        <v>19.702552650000001</v>
      </c>
      <c r="H180" s="61">
        <f t="shared" si="22"/>
        <v>19.660135</v>
      </c>
      <c r="I180" s="73">
        <f t="shared" si="19"/>
        <v>-2.1529012384088647E-3</v>
      </c>
      <c r="J180" s="61">
        <f t="shared" si="23"/>
        <v>15.523145000000001</v>
      </c>
      <c r="K180" s="73">
        <f t="shared" si="20"/>
        <v>-0.21212518622555235</v>
      </c>
    </row>
    <row r="181" spans="1:11" ht="14.55" customHeight="1">
      <c r="A181" s="81" t="s">
        <v>102</v>
      </c>
      <c r="B181" s="82" t="s">
        <v>103</v>
      </c>
      <c r="C181" s="26" t="s">
        <v>5</v>
      </c>
      <c r="D181" s="33">
        <v>9.5299999999999994</v>
      </c>
      <c r="E181" s="33">
        <v>9.66</v>
      </c>
      <c r="F181" s="37">
        <f t="shared" si="21"/>
        <v>1.3641133263378886E-2</v>
      </c>
      <c r="G181" s="61">
        <f t="shared" si="25"/>
        <v>341.39150318999998</v>
      </c>
      <c r="H181" s="61">
        <f t="shared" si="22"/>
        <v>345.30346200000002</v>
      </c>
      <c r="I181" s="73">
        <f t="shared" si="19"/>
        <v>1.1458864012274085E-2</v>
      </c>
      <c r="J181" s="61">
        <f t="shared" si="23"/>
        <v>272.64287400000001</v>
      </c>
      <c r="K181" s="73">
        <f t="shared" si="20"/>
        <v>-0.20137768089599528</v>
      </c>
    </row>
    <row r="182" spans="1:11" ht="14.55" customHeight="1">
      <c r="A182" s="81"/>
      <c r="B182" s="82"/>
      <c r="C182" s="12" t="s">
        <v>6</v>
      </c>
      <c r="D182" s="33">
        <v>8.57</v>
      </c>
      <c r="E182" s="33">
        <v>8.6999999999999993</v>
      </c>
      <c r="F182" s="37">
        <f t="shared" si="21"/>
        <v>1.5169194865810852E-2</v>
      </c>
      <c r="G182" s="61">
        <f t="shared" si="25"/>
        <v>307.00159310999999</v>
      </c>
      <c r="H182" s="61">
        <f t="shared" si="22"/>
        <v>310.98758999999995</v>
      </c>
      <c r="I182" s="73">
        <f t="shared" si="19"/>
        <v>1.2983635848989771E-2</v>
      </c>
      <c r="J182" s="61">
        <f t="shared" si="23"/>
        <v>245.54792999999998</v>
      </c>
      <c r="K182" s="73">
        <f t="shared" si="20"/>
        <v>-0.20017375964554326</v>
      </c>
    </row>
    <row r="183" spans="1:11" ht="14.55" customHeight="1">
      <c r="A183" s="81"/>
      <c r="B183" s="82"/>
      <c r="C183" s="12" t="s">
        <v>7</v>
      </c>
      <c r="D183" s="33">
        <v>0.96</v>
      </c>
      <c r="E183" s="33">
        <v>0.96</v>
      </c>
      <c r="F183" s="37">
        <f t="shared" si="21"/>
        <v>0</v>
      </c>
      <c r="G183" s="61">
        <f t="shared" si="25"/>
        <v>34.38991008</v>
      </c>
      <c r="H183" s="61">
        <f t="shared" si="22"/>
        <v>34.315871999999999</v>
      </c>
      <c r="I183" s="73">
        <f t="shared" si="19"/>
        <v>-2.1529012384088535E-3</v>
      </c>
      <c r="J183" s="61">
        <f t="shared" si="23"/>
        <v>27.094943999999998</v>
      </c>
      <c r="K183" s="73">
        <f t="shared" si="20"/>
        <v>-0.2121251862255524</v>
      </c>
    </row>
    <row r="184" spans="1:11" ht="14.55" customHeight="1">
      <c r="A184" s="81" t="s">
        <v>104</v>
      </c>
      <c r="B184" s="82" t="s">
        <v>105</v>
      </c>
      <c r="C184" s="26" t="s">
        <v>5</v>
      </c>
      <c r="D184" s="33">
        <v>7.16</v>
      </c>
      <c r="E184" s="33">
        <v>7.22</v>
      </c>
      <c r="F184" s="37">
        <f t="shared" si="21"/>
        <v>8.3798882681563706E-3</v>
      </c>
      <c r="G184" s="61">
        <f t="shared" si="25"/>
        <v>256.49141268</v>
      </c>
      <c r="H184" s="61">
        <f t="shared" si="22"/>
        <v>258.08395400000001</v>
      </c>
      <c r="I184" s="73">
        <f t="shared" si="19"/>
        <v>6.2089459579173986E-3</v>
      </c>
      <c r="J184" s="61">
        <f t="shared" si="23"/>
        <v>203.77655799999999</v>
      </c>
      <c r="K184" s="73">
        <f t="shared" si="20"/>
        <v>-0.20552288331682794</v>
      </c>
    </row>
    <row r="185" spans="1:11" ht="14.55" customHeight="1">
      <c r="A185" s="81"/>
      <c r="B185" s="82"/>
      <c r="C185" s="12" t="s">
        <v>6</v>
      </c>
      <c r="D185" s="33">
        <v>5.95</v>
      </c>
      <c r="E185" s="33">
        <v>6.02</v>
      </c>
      <c r="F185" s="37">
        <f t="shared" si="21"/>
        <v>1.1764705882352839E-2</v>
      </c>
      <c r="G185" s="61">
        <f t="shared" si="25"/>
        <v>213.14579685000001</v>
      </c>
      <c r="H185" s="61">
        <f t="shared" si="22"/>
        <v>215.18911399999999</v>
      </c>
      <c r="I185" s="73">
        <f t="shared" si="19"/>
        <v>9.5864763940803864E-3</v>
      </c>
      <c r="J185" s="61">
        <f t="shared" si="23"/>
        <v>169.90787799999998</v>
      </c>
      <c r="K185" s="73">
        <f t="shared" si="20"/>
        <v>-0.2028560707693825</v>
      </c>
    </row>
    <row r="186" spans="1:11" ht="14.55" customHeight="1">
      <c r="A186" s="81"/>
      <c r="B186" s="82"/>
      <c r="C186" s="12" t="s">
        <v>7</v>
      </c>
      <c r="D186" s="33">
        <v>1.21</v>
      </c>
      <c r="E186" s="33">
        <v>1.2</v>
      </c>
      <c r="F186" s="37">
        <f t="shared" si="21"/>
        <v>-8.2644628099173625E-3</v>
      </c>
      <c r="G186" s="61">
        <f t="shared" si="25"/>
        <v>43.34561583</v>
      </c>
      <c r="H186" s="61">
        <f t="shared" si="22"/>
        <v>42.894839999999995</v>
      </c>
      <c r="I186" s="73">
        <f t="shared" si="19"/>
        <v>-1.0399571476108035E-2</v>
      </c>
      <c r="J186" s="61">
        <f t="shared" si="23"/>
        <v>33.868679999999998</v>
      </c>
      <c r="K186" s="73">
        <f t="shared" si="20"/>
        <v>-0.21863654832286189</v>
      </c>
    </row>
    <row r="187" spans="1:11" ht="14.55" customHeight="1">
      <c r="A187" s="81" t="s">
        <v>106</v>
      </c>
      <c r="B187" s="82" t="s">
        <v>107</v>
      </c>
      <c r="C187" s="26" t="s">
        <v>5</v>
      </c>
      <c r="D187" s="65" t="s">
        <v>35</v>
      </c>
      <c r="E187" s="65" t="s">
        <v>35</v>
      </c>
      <c r="F187" s="65" t="s">
        <v>35</v>
      </c>
      <c r="G187" s="65" t="s">
        <v>35</v>
      </c>
      <c r="H187" s="65" t="s">
        <v>35</v>
      </c>
      <c r="I187" s="65" t="s">
        <v>35</v>
      </c>
      <c r="J187" s="65" t="s">
        <v>35</v>
      </c>
      <c r="K187" s="65" t="s">
        <v>35</v>
      </c>
    </row>
    <row r="188" spans="1:11" ht="14.55" customHeight="1">
      <c r="A188" s="81"/>
      <c r="B188" s="82"/>
      <c r="C188" s="12" t="s">
        <v>6</v>
      </c>
      <c r="D188" s="65" t="s">
        <v>35</v>
      </c>
      <c r="E188" s="65" t="s">
        <v>35</v>
      </c>
      <c r="F188" s="65" t="s">
        <v>35</v>
      </c>
      <c r="G188" s="65" t="s">
        <v>35</v>
      </c>
      <c r="H188" s="65" t="s">
        <v>35</v>
      </c>
      <c r="I188" s="65" t="s">
        <v>35</v>
      </c>
      <c r="J188" s="65" t="s">
        <v>35</v>
      </c>
      <c r="K188" s="65" t="s">
        <v>35</v>
      </c>
    </row>
    <row r="189" spans="1:11" ht="14.55" customHeight="1">
      <c r="A189" s="81"/>
      <c r="B189" s="82"/>
      <c r="C189" s="12" t="s">
        <v>7</v>
      </c>
      <c r="D189" s="65" t="s">
        <v>35</v>
      </c>
      <c r="E189" s="65" t="s">
        <v>35</v>
      </c>
      <c r="F189" s="65" t="s">
        <v>35</v>
      </c>
      <c r="G189" s="65" t="s">
        <v>35</v>
      </c>
      <c r="H189" s="65" t="s">
        <v>35</v>
      </c>
      <c r="I189" s="65" t="s">
        <v>35</v>
      </c>
      <c r="J189" s="65" t="s">
        <v>35</v>
      </c>
      <c r="K189" s="65" t="s">
        <v>35</v>
      </c>
    </row>
    <row r="190" spans="1:11" ht="14.55" customHeight="1">
      <c r="A190" s="81" t="s">
        <v>108</v>
      </c>
      <c r="B190" s="94" t="s">
        <v>109</v>
      </c>
      <c r="C190" s="26" t="s">
        <v>5</v>
      </c>
      <c r="D190" s="33">
        <v>5.16</v>
      </c>
      <c r="E190" s="33">
        <v>5.23</v>
      </c>
      <c r="F190" s="37">
        <f t="shared" si="21"/>
        <v>1.3565891472868272E-2</v>
      </c>
      <c r="G190" s="61">
        <f t="shared" ref="G190:G208" si="26">(D190*35.822823)</f>
        <v>184.84576668</v>
      </c>
      <c r="H190" s="61">
        <f t="shared" si="22"/>
        <v>186.95001100000002</v>
      </c>
      <c r="I190" s="73">
        <f t="shared" si="19"/>
        <v>1.138378420990745E-2</v>
      </c>
      <c r="J190" s="61">
        <f t="shared" si="23"/>
        <v>147.61099700000003</v>
      </c>
      <c r="K190" s="73">
        <f t="shared" si="20"/>
        <v>-0.2014369620076818</v>
      </c>
    </row>
    <row r="191" spans="1:11" ht="14.55" customHeight="1">
      <c r="A191" s="81"/>
      <c r="B191" s="94"/>
      <c r="C191" s="12" t="s">
        <v>6</v>
      </c>
      <c r="D191" s="33">
        <v>4.28</v>
      </c>
      <c r="E191" s="33">
        <v>4.34</v>
      </c>
      <c r="F191" s="37">
        <f t="shared" si="21"/>
        <v>1.4018691588784955E-2</v>
      </c>
      <c r="G191" s="61">
        <f t="shared" si="26"/>
        <v>153.32168244000002</v>
      </c>
      <c r="H191" s="61">
        <f t="shared" si="22"/>
        <v>155.13633799999999</v>
      </c>
      <c r="I191" s="73">
        <f t="shared" si="19"/>
        <v>1.1835609491893708E-2</v>
      </c>
      <c r="J191" s="61">
        <f t="shared" si="23"/>
        <v>122.491726</v>
      </c>
      <c r="K191" s="73">
        <f t="shared" si="20"/>
        <v>-0.20108021220067701</v>
      </c>
    </row>
    <row r="192" spans="1:11" ht="14.55" customHeight="1">
      <c r="A192" s="81"/>
      <c r="B192" s="94"/>
      <c r="C192" s="12" t="s">
        <v>7</v>
      </c>
      <c r="D192" s="33">
        <v>0.88</v>
      </c>
      <c r="E192" s="33">
        <v>0.89</v>
      </c>
      <c r="F192" s="37">
        <f t="shared" si="21"/>
        <v>1.1363636363636374E-2</v>
      </c>
      <c r="G192" s="61">
        <f t="shared" si="26"/>
        <v>31.524084240000001</v>
      </c>
      <c r="H192" s="61">
        <f t="shared" si="22"/>
        <v>31.813673000000001</v>
      </c>
      <c r="I192" s="73">
        <f t="shared" si="19"/>
        <v>9.1862703384274699E-3</v>
      </c>
      <c r="J192" s="61">
        <f t="shared" si="23"/>
        <v>25.119271000000001</v>
      </c>
      <c r="K192" s="73">
        <f t="shared" si="20"/>
        <v>-0.20317206334175178</v>
      </c>
    </row>
    <row r="193" spans="1:11" ht="14.55" customHeight="1">
      <c r="A193" s="81" t="s">
        <v>110</v>
      </c>
      <c r="B193" s="94" t="s">
        <v>111</v>
      </c>
      <c r="C193" s="26" t="s">
        <v>5</v>
      </c>
      <c r="D193" s="33">
        <v>6.58</v>
      </c>
      <c r="E193" s="33">
        <v>6.69</v>
      </c>
      <c r="F193" s="37">
        <f t="shared" si="21"/>
        <v>1.6717325227963573E-2</v>
      </c>
      <c r="G193" s="61">
        <f t="shared" si="26"/>
        <v>235.71417534</v>
      </c>
      <c r="H193" s="61">
        <f t="shared" si="22"/>
        <v>239.138733</v>
      </c>
      <c r="I193" s="73">
        <f t="shared" si="19"/>
        <v>1.452843323936856E-2</v>
      </c>
      <c r="J193" s="61">
        <f t="shared" si="23"/>
        <v>188.817891</v>
      </c>
      <c r="K193" s="73">
        <f t="shared" si="20"/>
        <v>-0.1989540267247637</v>
      </c>
    </row>
    <row r="194" spans="1:11" ht="14.55" customHeight="1">
      <c r="A194" s="81"/>
      <c r="B194" s="94"/>
      <c r="C194" s="12" t="s">
        <v>6</v>
      </c>
      <c r="D194" s="33">
        <v>5.42</v>
      </c>
      <c r="E194" s="33">
        <v>5.53</v>
      </c>
      <c r="F194" s="37">
        <f t="shared" si="21"/>
        <v>2.0295202952029578E-2</v>
      </c>
      <c r="G194" s="61">
        <f t="shared" si="26"/>
        <v>194.15970066</v>
      </c>
      <c r="H194" s="61">
        <f t="shared" si="22"/>
        <v>197.673721</v>
      </c>
      <c r="I194" s="73">
        <f t="shared" si="19"/>
        <v>1.8098608146051527E-2</v>
      </c>
      <c r="J194" s="61">
        <f t="shared" si="23"/>
        <v>156.07816700000001</v>
      </c>
      <c r="K194" s="73">
        <f t="shared" si="20"/>
        <v>-0.19613510697920744</v>
      </c>
    </row>
    <row r="195" spans="1:11" ht="14.55" customHeight="1">
      <c r="A195" s="81"/>
      <c r="B195" s="94"/>
      <c r="C195" s="12" t="s">
        <v>7</v>
      </c>
      <c r="D195" s="33">
        <v>1.1599999999999999</v>
      </c>
      <c r="E195" s="33">
        <v>1.1599999999999999</v>
      </c>
      <c r="F195" s="37">
        <f t="shared" si="21"/>
        <v>0</v>
      </c>
      <c r="G195" s="61">
        <f t="shared" si="26"/>
        <v>41.554474679999998</v>
      </c>
      <c r="H195" s="61">
        <f t="shared" si="22"/>
        <v>41.465011999999994</v>
      </c>
      <c r="I195" s="73">
        <f t="shared" si="19"/>
        <v>-2.1529012384089176E-3</v>
      </c>
      <c r="J195" s="61">
        <f t="shared" si="23"/>
        <v>32.739723999999995</v>
      </c>
      <c r="K195" s="73">
        <f t="shared" si="20"/>
        <v>-0.21212518622555243</v>
      </c>
    </row>
    <row r="196" spans="1:11" ht="14.55" customHeight="1">
      <c r="A196" s="81" t="s">
        <v>112</v>
      </c>
      <c r="B196" s="94" t="s">
        <v>113</v>
      </c>
      <c r="C196" s="26" t="s">
        <v>5</v>
      </c>
      <c r="D196" s="33">
        <v>7.16</v>
      </c>
      <c r="E196" s="33">
        <v>7.31</v>
      </c>
      <c r="F196" s="37">
        <f t="shared" si="21"/>
        <v>2.0949720670390987E-2</v>
      </c>
      <c r="G196" s="61">
        <f t="shared" si="26"/>
        <v>256.49141268</v>
      </c>
      <c r="H196" s="61">
        <f t="shared" si="22"/>
        <v>261.30106699999999</v>
      </c>
      <c r="I196" s="73">
        <f t="shared" si="19"/>
        <v>1.8751716752406607E-2</v>
      </c>
      <c r="J196" s="61">
        <f t="shared" si="23"/>
        <v>206.316709</v>
      </c>
      <c r="K196" s="73">
        <f t="shared" si="20"/>
        <v>-0.19561942895374126</v>
      </c>
    </row>
    <row r="197" spans="1:11" ht="14.55" customHeight="1">
      <c r="A197" s="81"/>
      <c r="B197" s="94"/>
      <c r="C197" s="12" t="s">
        <v>6</v>
      </c>
      <c r="D197" s="33">
        <v>5.96</v>
      </c>
      <c r="E197" s="33">
        <v>6.11</v>
      </c>
      <c r="F197" s="37">
        <f t="shared" si="21"/>
        <v>2.516778523489939E-2</v>
      </c>
      <c r="G197" s="61">
        <f t="shared" si="26"/>
        <v>213.50402507999999</v>
      </c>
      <c r="H197" s="61">
        <f t="shared" si="22"/>
        <v>218.406227</v>
      </c>
      <c r="I197" s="73">
        <f t="shared" si="19"/>
        <v>2.2960700240490333E-2</v>
      </c>
      <c r="J197" s="61">
        <f t="shared" si="23"/>
        <v>172.44802900000002</v>
      </c>
      <c r="K197" s="73">
        <f t="shared" si="20"/>
        <v>-0.19229612212049063</v>
      </c>
    </row>
    <row r="198" spans="1:11" ht="14.55" customHeight="1">
      <c r="A198" s="81"/>
      <c r="B198" s="94"/>
      <c r="C198" s="12" t="s">
        <v>7</v>
      </c>
      <c r="D198" s="33">
        <v>1.2</v>
      </c>
      <c r="E198" s="33">
        <v>1.2</v>
      </c>
      <c r="F198" s="37">
        <f t="shared" si="21"/>
        <v>0</v>
      </c>
      <c r="G198" s="61">
        <f t="shared" si="26"/>
        <v>42.987387599999998</v>
      </c>
      <c r="H198" s="61">
        <f t="shared" si="22"/>
        <v>42.894839999999995</v>
      </c>
      <c r="I198" s="73">
        <f t="shared" si="19"/>
        <v>-2.1529012384088951E-3</v>
      </c>
      <c r="J198" s="61">
        <f t="shared" si="23"/>
        <v>33.868679999999998</v>
      </c>
      <c r="K198" s="73">
        <f t="shared" si="20"/>
        <v>-0.21212518622555238</v>
      </c>
    </row>
    <row r="199" spans="1:11" ht="14.55" customHeight="1">
      <c r="A199" s="81" t="s">
        <v>114</v>
      </c>
      <c r="B199" s="82" t="s">
        <v>115</v>
      </c>
      <c r="C199" s="26" t="s">
        <v>5</v>
      </c>
      <c r="D199" s="33">
        <v>9.93</v>
      </c>
      <c r="E199" s="33">
        <v>10.08</v>
      </c>
      <c r="F199" s="37">
        <f t="shared" si="21"/>
        <v>1.5105740181268918E-2</v>
      </c>
      <c r="G199" s="61">
        <f t="shared" si="26"/>
        <v>355.72063238999999</v>
      </c>
      <c r="H199" s="61">
        <f t="shared" si="22"/>
        <v>360.31665600000002</v>
      </c>
      <c r="I199" s="73">
        <f t="shared" si="19"/>
        <v>1.2920317776116814E-2</v>
      </c>
      <c r="J199" s="61">
        <f t="shared" si="23"/>
        <v>284.49691200000001</v>
      </c>
      <c r="K199" s="73">
        <f t="shared" si="20"/>
        <v>-0.20022375399330988</v>
      </c>
    </row>
    <row r="200" spans="1:11" ht="14.55" customHeight="1">
      <c r="A200" s="81"/>
      <c r="B200" s="82"/>
      <c r="C200" s="12" t="s">
        <v>6</v>
      </c>
      <c r="D200" s="33">
        <v>8.51</v>
      </c>
      <c r="E200" s="33">
        <v>8.65</v>
      </c>
      <c r="F200" s="37">
        <f t="shared" si="21"/>
        <v>1.6451233842538257E-2</v>
      </c>
      <c r="G200" s="61">
        <f t="shared" si="26"/>
        <v>304.85222372999999</v>
      </c>
      <c r="H200" s="61">
        <f t="shared" si="22"/>
        <v>309.20030500000001</v>
      </c>
      <c r="I200" s="73">
        <f t="shared" si="19"/>
        <v>1.4262914722416491E-2</v>
      </c>
      <c r="J200" s="61">
        <f t="shared" si="23"/>
        <v>244.13673500000002</v>
      </c>
      <c r="K200" s="73">
        <f t="shared" si="20"/>
        <v>-0.19916367342550262</v>
      </c>
    </row>
    <row r="201" spans="1:11" ht="14.55" customHeight="1">
      <c r="A201" s="81"/>
      <c r="B201" s="82"/>
      <c r="C201" s="12" t="s">
        <v>7</v>
      </c>
      <c r="D201" s="33">
        <v>1.42</v>
      </c>
      <c r="E201" s="33">
        <v>1.43</v>
      </c>
      <c r="F201" s="37">
        <f t="shared" si="21"/>
        <v>7.0422535211267668E-3</v>
      </c>
      <c r="G201" s="61">
        <f t="shared" si="26"/>
        <v>50.86840866</v>
      </c>
      <c r="H201" s="61">
        <f t="shared" si="22"/>
        <v>51.116350999999995</v>
      </c>
      <c r="I201" s="73">
        <f t="shared" si="19"/>
        <v>4.8741910063910083E-3</v>
      </c>
      <c r="J201" s="61">
        <f t="shared" si="23"/>
        <v>40.360177</v>
      </c>
      <c r="K201" s="73">
        <f t="shared" si="20"/>
        <v>-0.20657677204404215</v>
      </c>
    </row>
    <row r="202" spans="1:11" ht="14.55" customHeight="1">
      <c r="A202" s="81" t="s">
        <v>116</v>
      </c>
      <c r="B202" s="82" t="s">
        <v>117</v>
      </c>
      <c r="C202" s="26" t="s">
        <v>5</v>
      </c>
      <c r="D202" s="33">
        <v>6.49</v>
      </c>
      <c r="E202" s="33">
        <v>6.61</v>
      </c>
      <c r="F202" s="37">
        <f t="shared" si="21"/>
        <v>1.8489984591679522E-2</v>
      </c>
      <c r="G202" s="61">
        <f t="shared" si="26"/>
        <v>232.49012127</v>
      </c>
      <c r="H202" s="61">
        <f t="shared" si="22"/>
        <v>236.279077</v>
      </c>
      <c r="I202" s="73">
        <f t="shared" si="19"/>
        <v>1.6297276242545091E-2</v>
      </c>
      <c r="J202" s="61">
        <f t="shared" si="23"/>
        <v>186.559979</v>
      </c>
      <c r="K202" s="73">
        <f t="shared" si="20"/>
        <v>-0.19755739305869047</v>
      </c>
    </row>
    <row r="203" spans="1:11" ht="14.55" customHeight="1">
      <c r="A203" s="81"/>
      <c r="B203" s="82"/>
      <c r="C203" s="12" t="s">
        <v>6</v>
      </c>
      <c r="D203" s="33">
        <v>5.07</v>
      </c>
      <c r="E203" s="33">
        <v>5.18</v>
      </c>
      <c r="F203" s="37">
        <f t="shared" si="21"/>
        <v>2.169625246548312E-2</v>
      </c>
      <c r="G203" s="61">
        <f t="shared" si="26"/>
        <v>181.62171261</v>
      </c>
      <c r="H203" s="61">
        <f t="shared" si="22"/>
        <v>185.16272599999999</v>
      </c>
      <c r="I203" s="73">
        <f t="shared" si="19"/>
        <v>1.9496641338272586E-2</v>
      </c>
      <c r="J203" s="61">
        <f t="shared" si="23"/>
        <v>146.19980200000001</v>
      </c>
      <c r="K203" s="73">
        <f t="shared" si="20"/>
        <v>-0.19503125535470633</v>
      </c>
    </row>
    <row r="204" spans="1:11" ht="14.55" customHeight="1">
      <c r="A204" s="81"/>
      <c r="B204" s="82"/>
      <c r="C204" s="12" t="s">
        <v>7</v>
      </c>
      <c r="D204" s="33">
        <v>1.42</v>
      </c>
      <c r="E204" s="33">
        <v>1.43</v>
      </c>
      <c r="F204" s="37">
        <f t="shared" si="21"/>
        <v>7.0422535211267668E-3</v>
      </c>
      <c r="G204" s="61">
        <f t="shared" si="26"/>
        <v>50.86840866</v>
      </c>
      <c r="H204" s="61">
        <f t="shared" si="22"/>
        <v>51.116350999999995</v>
      </c>
      <c r="I204" s="73">
        <f t="shared" si="19"/>
        <v>4.8741910063910083E-3</v>
      </c>
      <c r="J204" s="61">
        <f t="shared" si="23"/>
        <v>40.360177</v>
      </c>
      <c r="K204" s="73">
        <f t="shared" si="20"/>
        <v>-0.20657677204404215</v>
      </c>
    </row>
    <row r="205" spans="1:11" ht="14.55" customHeight="1">
      <c r="A205" s="81" t="s">
        <v>118</v>
      </c>
      <c r="B205" s="82" t="s">
        <v>295</v>
      </c>
      <c r="C205" s="26" t="s">
        <v>5</v>
      </c>
      <c r="D205" s="33">
        <v>0.92</v>
      </c>
      <c r="E205" s="33">
        <v>0.93</v>
      </c>
      <c r="F205" s="37">
        <f t="shared" si="21"/>
        <v>1.0869565217391313E-2</v>
      </c>
      <c r="G205" s="61">
        <f t="shared" si="26"/>
        <v>32.95699716</v>
      </c>
      <c r="H205" s="61">
        <f t="shared" si="22"/>
        <v>33.243501000000002</v>
      </c>
      <c r="I205" s="73">
        <f t="shared" si="19"/>
        <v>8.693262878565049E-3</v>
      </c>
      <c r="J205" s="61">
        <f t="shared" si="23"/>
        <v>26.248227000000004</v>
      </c>
      <c r="K205" s="73">
        <f t="shared" si="20"/>
        <v>-0.20356132955409087</v>
      </c>
    </row>
    <row r="206" spans="1:11" ht="14.55" customHeight="1">
      <c r="A206" s="81"/>
      <c r="B206" s="82"/>
      <c r="C206" s="12" t="s">
        <v>6</v>
      </c>
      <c r="D206" s="33">
        <v>0.61</v>
      </c>
      <c r="E206" s="33">
        <v>0.62</v>
      </c>
      <c r="F206" s="37">
        <f t="shared" si="21"/>
        <v>1.6393442622950834E-2</v>
      </c>
      <c r="G206" s="61">
        <f t="shared" si="26"/>
        <v>21.851922030000001</v>
      </c>
      <c r="H206" s="61">
        <f t="shared" si="22"/>
        <v>22.162333999999998</v>
      </c>
      <c r="I206" s="73">
        <f t="shared" si="19"/>
        <v>1.4205247921617125E-2</v>
      </c>
      <c r="J206" s="61">
        <f t="shared" si="23"/>
        <v>17.498818</v>
      </c>
      <c r="K206" s="73">
        <f t="shared" si="20"/>
        <v>-0.19920920567187292</v>
      </c>
    </row>
    <row r="207" spans="1:11" ht="14.55" customHeight="1">
      <c r="A207" s="81"/>
      <c r="B207" s="82"/>
      <c r="C207" s="12" t="s">
        <v>7</v>
      </c>
      <c r="D207" s="33">
        <v>0.31</v>
      </c>
      <c r="E207" s="33">
        <v>0.31</v>
      </c>
      <c r="F207" s="37">
        <f t="shared" si="21"/>
        <v>0</v>
      </c>
      <c r="G207" s="61">
        <f t="shared" si="26"/>
        <v>11.105075129999999</v>
      </c>
      <c r="H207" s="61">
        <f t="shared" si="22"/>
        <v>11.081166999999999</v>
      </c>
      <c r="I207" s="73">
        <f t="shared" si="19"/>
        <v>-2.1529012384088738E-3</v>
      </c>
      <c r="J207" s="61">
        <f t="shared" si="23"/>
        <v>8.749409</v>
      </c>
      <c r="K207" s="73">
        <f t="shared" si="20"/>
        <v>-0.21212518622555232</v>
      </c>
    </row>
    <row r="208" spans="1:11" ht="27.6">
      <c r="A208" s="23" t="s">
        <v>119</v>
      </c>
      <c r="B208" s="9" t="s">
        <v>120</v>
      </c>
      <c r="C208" s="26"/>
      <c r="D208" s="33">
        <v>0.43</v>
      </c>
      <c r="E208" s="33">
        <v>0.43</v>
      </c>
      <c r="F208" s="37">
        <f t="shared" si="21"/>
        <v>0</v>
      </c>
      <c r="G208" s="61">
        <f t="shared" si="26"/>
        <v>15.40381389</v>
      </c>
      <c r="H208" s="61">
        <f t="shared" si="22"/>
        <v>15.370650999999999</v>
      </c>
      <c r="I208" s="73">
        <f t="shared" si="19"/>
        <v>-2.1529012384089254E-3</v>
      </c>
      <c r="J208" s="61">
        <f t="shared" si="23"/>
        <v>12.136277</v>
      </c>
      <c r="K208" s="73">
        <f t="shared" si="20"/>
        <v>-0.21212518622555238</v>
      </c>
    </row>
    <row r="209" spans="1:11" ht="14.55" customHeight="1">
      <c r="A209" s="81" t="s">
        <v>121</v>
      </c>
      <c r="B209" s="82" t="s">
        <v>122</v>
      </c>
      <c r="C209" s="26" t="s">
        <v>5</v>
      </c>
      <c r="D209" s="65" t="s">
        <v>35</v>
      </c>
      <c r="E209" s="65" t="s">
        <v>35</v>
      </c>
      <c r="F209" s="65" t="s">
        <v>35</v>
      </c>
      <c r="G209" s="65" t="s">
        <v>35</v>
      </c>
      <c r="H209" s="65" t="s">
        <v>35</v>
      </c>
      <c r="I209" s="65" t="s">
        <v>35</v>
      </c>
      <c r="J209" s="65" t="s">
        <v>35</v>
      </c>
      <c r="K209" s="65" t="s">
        <v>35</v>
      </c>
    </row>
    <row r="210" spans="1:11" ht="14.55" customHeight="1">
      <c r="A210" s="81"/>
      <c r="B210" s="82"/>
      <c r="C210" s="12" t="s">
        <v>6</v>
      </c>
      <c r="D210" s="65" t="s">
        <v>35</v>
      </c>
      <c r="E210" s="65" t="s">
        <v>35</v>
      </c>
      <c r="F210" s="65" t="s">
        <v>35</v>
      </c>
      <c r="G210" s="65" t="s">
        <v>35</v>
      </c>
      <c r="H210" s="65" t="s">
        <v>35</v>
      </c>
      <c r="I210" s="65" t="s">
        <v>35</v>
      </c>
      <c r="J210" s="65" t="s">
        <v>35</v>
      </c>
      <c r="K210" s="65" t="s">
        <v>35</v>
      </c>
    </row>
    <row r="211" spans="1:11" ht="14.55" customHeight="1">
      <c r="A211" s="81"/>
      <c r="B211" s="82"/>
      <c r="C211" s="12" t="s">
        <v>7</v>
      </c>
      <c r="D211" s="65" t="s">
        <v>35</v>
      </c>
      <c r="E211" s="65" t="s">
        <v>35</v>
      </c>
      <c r="F211" s="65" t="s">
        <v>35</v>
      </c>
      <c r="G211" s="65" t="s">
        <v>35</v>
      </c>
      <c r="H211" s="65" t="s">
        <v>35</v>
      </c>
      <c r="I211" s="65" t="s">
        <v>35</v>
      </c>
      <c r="J211" s="65" t="s">
        <v>35</v>
      </c>
      <c r="K211" s="65" t="s">
        <v>35</v>
      </c>
    </row>
    <row r="212" spans="1:11" ht="14.55" customHeight="1">
      <c r="A212" s="81" t="s">
        <v>123</v>
      </c>
      <c r="B212" s="82" t="s">
        <v>124</v>
      </c>
      <c r="C212" s="26" t="s">
        <v>5</v>
      </c>
      <c r="D212" s="65" t="s">
        <v>35</v>
      </c>
      <c r="E212" s="65" t="s">
        <v>35</v>
      </c>
      <c r="F212" s="65" t="s">
        <v>35</v>
      </c>
      <c r="G212" s="65" t="s">
        <v>35</v>
      </c>
      <c r="H212" s="65" t="s">
        <v>35</v>
      </c>
      <c r="I212" s="65" t="s">
        <v>35</v>
      </c>
      <c r="J212" s="65" t="s">
        <v>35</v>
      </c>
      <c r="K212" s="65" t="s">
        <v>35</v>
      </c>
    </row>
    <row r="213" spans="1:11" ht="14.55" customHeight="1">
      <c r="A213" s="81"/>
      <c r="B213" s="82"/>
      <c r="C213" s="12" t="s">
        <v>6</v>
      </c>
      <c r="D213" s="65" t="s">
        <v>35</v>
      </c>
      <c r="E213" s="65" t="s">
        <v>35</v>
      </c>
      <c r="F213" s="65" t="s">
        <v>35</v>
      </c>
      <c r="G213" s="65" t="s">
        <v>35</v>
      </c>
      <c r="H213" s="65" t="s">
        <v>35</v>
      </c>
      <c r="I213" s="65" t="s">
        <v>35</v>
      </c>
      <c r="J213" s="65" t="s">
        <v>35</v>
      </c>
      <c r="K213" s="65" t="s">
        <v>35</v>
      </c>
    </row>
    <row r="214" spans="1:11" ht="14.55" customHeight="1">
      <c r="A214" s="81"/>
      <c r="B214" s="82"/>
      <c r="C214" s="12" t="s">
        <v>7</v>
      </c>
      <c r="D214" s="33">
        <v>0.64</v>
      </c>
      <c r="E214" s="33">
        <v>0.64</v>
      </c>
      <c r="F214" s="37">
        <f t="shared" si="21"/>
        <v>0</v>
      </c>
      <c r="G214" s="65">
        <f t="shared" ref="G214:G241" si="27">(D214*35.822823)</f>
        <v>22.926606719999999</v>
      </c>
      <c r="H214" s="61">
        <f t="shared" si="22"/>
        <v>22.877248000000002</v>
      </c>
      <c r="I214" s="73">
        <f t="shared" ref="I214:I272" si="28">(H214-G214)/G214</f>
        <v>-2.1529012384086986E-3</v>
      </c>
      <c r="J214" s="61">
        <f t="shared" si="23"/>
        <v>18.063296000000001</v>
      </c>
      <c r="K214" s="73">
        <f t="shared" ref="K214:K272" si="29">(J214-G214)/G214</f>
        <v>-0.21212518622555226</v>
      </c>
    </row>
    <row r="215" spans="1:11" ht="14.55" customHeight="1">
      <c r="A215" s="81" t="s">
        <v>125</v>
      </c>
      <c r="B215" s="94" t="s">
        <v>126</v>
      </c>
      <c r="C215" s="26" t="s">
        <v>5</v>
      </c>
      <c r="D215" s="33">
        <v>5.21</v>
      </c>
      <c r="E215" s="33">
        <v>5.24</v>
      </c>
      <c r="F215" s="37">
        <f t="shared" si="21"/>
        <v>5.7581573896353646E-3</v>
      </c>
      <c r="G215" s="61">
        <f t="shared" si="27"/>
        <v>186.63690782999998</v>
      </c>
      <c r="H215" s="61">
        <f t="shared" si="22"/>
        <v>187.307468</v>
      </c>
      <c r="I215" s="73">
        <f t="shared" si="28"/>
        <v>3.5928594070514823E-3</v>
      </c>
      <c r="J215" s="61">
        <f t="shared" si="23"/>
        <v>147.893236</v>
      </c>
      <c r="K215" s="73">
        <f t="shared" si="29"/>
        <v>-0.20758847904450939</v>
      </c>
    </row>
    <row r="216" spans="1:11" ht="14.55" customHeight="1">
      <c r="A216" s="81"/>
      <c r="B216" s="94"/>
      <c r="C216" s="12" t="s">
        <v>6</v>
      </c>
      <c r="D216" s="33">
        <v>4.1399999999999997</v>
      </c>
      <c r="E216" s="33">
        <v>4.17</v>
      </c>
      <c r="F216" s="37">
        <f t="shared" si="21"/>
        <v>7.2463768115942637E-3</v>
      </c>
      <c r="G216" s="61">
        <f t="shared" si="27"/>
        <v>148.30648721999998</v>
      </c>
      <c r="H216" s="61">
        <f t="shared" si="22"/>
        <v>149.05956899999998</v>
      </c>
      <c r="I216" s="73">
        <f t="shared" si="28"/>
        <v>5.07787483957374E-3</v>
      </c>
      <c r="J216" s="61">
        <f t="shared" si="23"/>
        <v>117.693663</v>
      </c>
      <c r="K216" s="73">
        <f t="shared" si="29"/>
        <v>-0.20641594844457797</v>
      </c>
    </row>
    <row r="217" spans="1:11" ht="14.55" customHeight="1">
      <c r="A217" s="81"/>
      <c r="B217" s="94"/>
      <c r="C217" s="12" t="s">
        <v>7</v>
      </c>
      <c r="D217" s="33">
        <v>1.07</v>
      </c>
      <c r="E217" s="33">
        <v>1.07</v>
      </c>
      <c r="F217" s="37">
        <f t="shared" si="21"/>
        <v>0</v>
      </c>
      <c r="G217" s="61">
        <f t="shared" si="27"/>
        <v>38.330420610000004</v>
      </c>
      <c r="H217" s="61">
        <f t="shared" si="22"/>
        <v>38.247899000000004</v>
      </c>
      <c r="I217" s="73">
        <f t="shared" si="28"/>
        <v>-2.1529012384088361E-3</v>
      </c>
      <c r="J217" s="61">
        <f t="shared" si="23"/>
        <v>30.199573000000001</v>
      </c>
      <c r="K217" s="73">
        <f t="shared" si="29"/>
        <v>-0.21212518622555243</v>
      </c>
    </row>
    <row r="218" spans="1:11" ht="14.55" customHeight="1">
      <c r="A218" s="81" t="s">
        <v>127</v>
      </c>
      <c r="B218" s="82" t="s">
        <v>128</v>
      </c>
      <c r="C218" s="26" t="s">
        <v>5</v>
      </c>
      <c r="D218" s="33">
        <v>4.8899999999999997</v>
      </c>
      <c r="E218" s="33">
        <v>5.21</v>
      </c>
      <c r="F218" s="37">
        <f t="shared" si="21"/>
        <v>6.5439672801636053E-2</v>
      </c>
      <c r="G218" s="61">
        <f t="shared" si="27"/>
        <v>175.17360446999999</v>
      </c>
      <c r="H218" s="61">
        <f t="shared" si="22"/>
        <v>186.235097</v>
      </c>
      <c r="I218" s="73">
        <f t="shared" si="28"/>
        <v>6.3145886410611515E-2</v>
      </c>
      <c r="J218" s="61">
        <f t="shared" si="23"/>
        <v>147.04651899999999</v>
      </c>
      <c r="K218" s="73">
        <f t="shared" si="29"/>
        <v>-0.16056691620350261</v>
      </c>
    </row>
    <row r="219" spans="1:11" ht="14.55" customHeight="1">
      <c r="A219" s="81"/>
      <c r="B219" s="82"/>
      <c r="C219" s="12" t="s">
        <v>6</v>
      </c>
      <c r="D219" s="33">
        <v>4.25</v>
      </c>
      <c r="E219" s="33">
        <v>4.54</v>
      </c>
      <c r="F219" s="37">
        <f t="shared" si="21"/>
        <v>6.8235294117647061E-2</v>
      </c>
      <c r="G219" s="61">
        <f t="shared" si="27"/>
        <v>152.24699774999999</v>
      </c>
      <c r="H219" s="61">
        <f t="shared" si="22"/>
        <v>162.28547800000001</v>
      </c>
      <c r="I219" s="73">
        <f t="shared" si="28"/>
        <v>6.5935489030029298E-2</v>
      </c>
      <c r="J219" s="61">
        <f t="shared" si="23"/>
        <v>128.136506</v>
      </c>
      <c r="K219" s="73">
        <f t="shared" si="29"/>
        <v>-0.15836431657976649</v>
      </c>
    </row>
    <row r="220" spans="1:11" ht="14.55" customHeight="1">
      <c r="A220" s="81"/>
      <c r="B220" s="82"/>
      <c r="C220" s="12" t="s">
        <v>7</v>
      </c>
      <c r="D220" s="33">
        <v>0.64</v>
      </c>
      <c r="E220" s="33">
        <v>0.67</v>
      </c>
      <c r="F220" s="37">
        <f t="shared" si="21"/>
        <v>4.6875000000000042E-2</v>
      </c>
      <c r="G220" s="61">
        <f t="shared" si="27"/>
        <v>22.926606719999999</v>
      </c>
      <c r="H220" s="61">
        <f t="shared" si="22"/>
        <v>23.949619000000002</v>
      </c>
      <c r="I220" s="73">
        <f t="shared" si="28"/>
        <v>4.4621181516040907E-2</v>
      </c>
      <c r="J220" s="61">
        <f t="shared" si="23"/>
        <v>18.910013000000003</v>
      </c>
      <c r="K220" s="73">
        <f t="shared" si="29"/>
        <v>-0.17519355432987496</v>
      </c>
    </row>
    <row r="221" spans="1:11" ht="22.8" customHeight="1">
      <c r="A221" s="95" t="s">
        <v>129</v>
      </c>
      <c r="B221" s="96" t="s">
        <v>130</v>
      </c>
      <c r="C221" s="13" t="s">
        <v>5</v>
      </c>
      <c r="D221" s="33">
        <v>9.7899999999999991</v>
      </c>
      <c r="E221" s="33">
        <v>9.9</v>
      </c>
      <c r="F221" s="37">
        <f t="shared" ref="F221:F284" si="30">SUM(E221-D221)/D221</f>
        <v>1.12359550561799E-2</v>
      </c>
      <c r="G221" s="61">
        <f t="shared" si="27"/>
        <v>350.70543716999998</v>
      </c>
      <c r="H221" s="61">
        <f t="shared" ref="H221:H284" si="31">(E221*35.7457)</f>
        <v>353.88243</v>
      </c>
      <c r="I221" s="73">
        <f t="shared" si="28"/>
        <v>9.0588639162158483E-3</v>
      </c>
      <c r="J221" s="61">
        <f t="shared" ref="J221:J284" si="32">(E221*28.2239)</f>
        <v>279.41660999999999</v>
      </c>
      <c r="K221" s="73">
        <f t="shared" si="29"/>
        <v>-0.20327266022808663</v>
      </c>
    </row>
    <row r="222" spans="1:11" ht="22.8" customHeight="1">
      <c r="A222" s="95"/>
      <c r="B222" s="96"/>
      <c r="C222" s="14" t="s">
        <v>6</v>
      </c>
      <c r="D222" s="33">
        <v>7.89</v>
      </c>
      <c r="E222" s="33">
        <v>8</v>
      </c>
      <c r="F222" s="37">
        <f t="shared" si="30"/>
        <v>1.3941698352344781E-2</v>
      </c>
      <c r="G222" s="61">
        <f t="shared" si="27"/>
        <v>282.64207347000001</v>
      </c>
      <c r="H222" s="61">
        <f t="shared" si="31"/>
        <v>285.96559999999999</v>
      </c>
      <c r="I222" s="73">
        <f t="shared" si="28"/>
        <v>1.1758782014287567E-2</v>
      </c>
      <c r="J222" s="61">
        <f t="shared" si="32"/>
        <v>225.7912</v>
      </c>
      <c r="K222" s="73">
        <f t="shared" si="29"/>
        <v>-0.20114087323249924</v>
      </c>
    </row>
    <row r="223" spans="1:11" ht="22.8" customHeight="1">
      <c r="A223" s="95"/>
      <c r="B223" s="96"/>
      <c r="C223" s="14" t="s">
        <v>7</v>
      </c>
      <c r="D223" s="33">
        <v>1.9</v>
      </c>
      <c r="E223" s="33">
        <v>1.9</v>
      </c>
      <c r="F223" s="37">
        <f t="shared" si="30"/>
        <v>0</v>
      </c>
      <c r="G223" s="61">
        <f t="shared" si="27"/>
        <v>68.063363699999996</v>
      </c>
      <c r="H223" s="61">
        <f t="shared" si="31"/>
        <v>67.91682999999999</v>
      </c>
      <c r="I223" s="73">
        <f t="shared" si="28"/>
        <v>-2.1529012384089124E-3</v>
      </c>
      <c r="J223" s="61">
        <f t="shared" si="32"/>
        <v>53.625409999999995</v>
      </c>
      <c r="K223" s="73">
        <f t="shared" si="29"/>
        <v>-0.21212518622555238</v>
      </c>
    </row>
    <row r="224" spans="1:11" ht="24" customHeight="1">
      <c r="A224" s="95" t="s">
        <v>131</v>
      </c>
      <c r="B224" s="96" t="s">
        <v>132</v>
      </c>
      <c r="C224" s="13" t="s">
        <v>5</v>
      </c>
      <c r="D224" s="33">
        <v>13.58</v>
      </c>
      <c r="E224" s="33">
        <v>13.71</v>
      </c>
      <c r="F224" s="37">
        <f t="shared" si="30"/>
        <v>9.572901325478703E-3</v>
      </c>
      <c r="G224" s="61">
        <f t="shared" si="27"/>
        <v>486.47393634000002</v>
      </c>
      <c r="H224" s="61">
        <f t="shared" si="31"/>
        <v>490.07354700000002</v>
      </c>
      <c r="I224" s="73">
        <f t="shared" si="28"/>
        <v>7.3993905759510269E-3</v>
      </c>
      <c r="J224" s="61">
        <f t="shared" si="32"/>
        <v>386.94966900000003</v>
      </c>
      <c r="K224" s="73">
        <f t="shared" si="29"/>
        <v>-0.20458293837645969</v>
      </c>
    </row>
    <row r="225" spans="1:11" ht="24" customHeight="1">
      <c r="A225" s="95"/>
      <c r="B225" s="96"/>
      <c r="C225" s="14" t="s">
        <v>6</v>
      </c>
      <c r="D225" s="33">
        <v>11.35</v>
      </c>
      <c r="E225" s="33">
        <v>11.47</v>
      </c>
      <c r="F225" s="37">
        <f t="shared" si="30"/>
        <v>1.0572687224669692E-2</v>
      </c>
      <c r="G225" s="61">
        <f t="shared" si="27"/>
        <v>406.58904104999999</v>
      </c>
      <c r="H225" s="61">
        <f t="shared" si="31"/>
        <v>410.00317899999999</v>
      </c>
      <c r="I225" s="73">
        <f t="shared" si="28"/>
        <v>8.3970240348414747E-3</v>
      </c>
      <c r="J225" s="61">
        <f t="shared" si="32"/>
        <v>323.72813300000001</v>
      </c>
      <c r="K225" s="73">
        <f t="shared" si="29"/>
        <v>-0.20379523224732027</v>
      </c>
    </row>
    <row r="226" spans="1:11" ht="24" customHeight="1">
      <c r="A226" s="95"/>
      <c r="B226" s="96"/>
      <c r="C226" s="14" t="s">
        <v>7</v>
      </c>
      <c r="D226" s="33">
        <v>2.23</v>
      </c>
      <c r="E226" s="33">
        <v>2.2400000000000002</v>
      </c>
      <c r="F226" s="37">
        <f t="shared" si="30"/>
        <v>4.48430493273553E-3</v>
      </c>
      <c r="G226" s="61">
        <f t="shared" si="27"/>
        <v>79.884895290000003</v>
      </c>
      <c r="H226" s="61">
        <f t="shared" si="31"/>
        <v>80.070368000000002</v>
      </c>
      <c r="I226" s="73">
        <f t="shared" si="28"/>
        <v>2.3217494286835046E-3</v>
      </c>
      <c r="J226" s="61">
        <f t="shared" si="32"/>
        <v>63.221536000000008</v>
      </c>
      <c r="K226" s="73">
        <f t="shared" si="29"/>
        <v>-0.20859211531176552</v>
      </c>
    </row>
    <row r="227" spans="1:11" ht="19.8" customHeight="1">
      <c r="A227" s="95" t="s">
        <v>133</v>
      </c>
      <c r="B227" s="96" t="s">
        <v>134</v>
      </c>
      <c r="C227" s="13" t="s">
        <v>5</v>
      </c>
      <c r="D227" s="33">
        <v>8.74</v>
      </c>
      <c r="E227" s="33">
        <v>8.83</v>
      </c>
      <c r="F227" s="37">
        <f t="shared" si="30"/>
        <v>1.0297482837528588E-2</v>
      </c>
      <c r="G227" s="61">
        <f t="shared" si="27"/>
        <v>313.09147302000002</v>
      </c>
      <c r="H227" s="61">
        <f t="shared" si="31"/>
        <v>315.63453099999998</v>
      </c>
      <c r="I227" s="73">
        <f t="shared" si="28"/>
        <v>8.1224121355662378E-3</v>
      </c>
      <c r="J227" s="61">
        <f t="shared" si="32"/>
        <v>249.217037</v>
      </c>
      <c r="K227" s="73">
        <f t="shared" si="29"/>
        <v>-0.20401205885258897</v>
      </c>
    </row>
    <row r="228" spans="1:11" ht="19.8" customHeight="1">
      <c r="A228" s="95"/>
      <c r="B228" s="96"/>
      <c r="C228" s="14" t="s">
        <v>6</v>
      </c>
      <c r="D228" s="33">
        <v>7.33</v>
      </c>
      <c r="E228" s="33">
        <v>7.44</v>
      </c>
      <c r="F228" s="37">
        <f t="shared" si="30"/>
        <v>1.5006821282401136E-2</v>
      </c>
      <c r="G228" s="61">
        <f t="shared" si="27"/>
        <v>262.58129258999998</v>
      </c>
      <c r="H228" s="61">
        <f t="shared" si="31"/>
        <v>265.94800800000002</v>
      </c>
      <c r="I228" s="73">
        <f t="shared" si="28"/>
        <v>1.2821611839868964E-2</v>
      </c>
      <c r="J228" s="61">
        <f t="shared" si="32"/>
        <v>209.98581600000003</v>
      </c>
      <c r="K228" s="73">
        <f t="shared" si="29"/>
        <v>-0.200301689702334</v>
      </c>
    </row>
    <row r="229" spans="1:11" ht="19.8" customHeight="1">
      <c r="A229" s="95"/>
      <c r="B229" s="96"/>
      <c r="C229" s="14" t="s">
        <v>7</v>
      </c>
      <c r="D229" s="33">
        <v>1.41</v>
      </c>
      <c r="E229" s="33">
        <v>1.39</v>
      </c>
      <c r="F229" s="37">
        <f t="shared" si="30"/>
        <v>-1.4184397163120581E-2</v>
      </c>
      <c r="G229" s="61">
        <f t="shared" si="27"/>
        <v>50.510180429999998</v>
      </c>
      <c r="H229" s="61">
        <f t="shared" si="31"/>
        <v>49.686522999999994</v>
      </c>
      <c r="I229" s="73">
        <f t="shared" si="28"/>
        <v>-1.6306760795310911E-2</v>
      </c>
      <c r="J229" s="61">
        <f t="shared" si="32"/>
        <v>39.231220999999998</v>
      </c>
      <c r="K229" s="73">
        <f t="shared" si="29"/>
        <v>-0.22330071549894878</v>
      </c>
    </row>
    <row r="230" spans="1:11" ht="24" customHeight="1">
      <c r="A230" s="95" t="s">
        <v>135</v>
      </c>
      <c r="B230" s="96" t="s">
        <v>136</v>
      </c>
      <c r="C230" s="13" t="s">
        <v>5</v>
      </c>
      <c r="D230" s="33">
        <v>12.44</v>
      </c>
      <c r="E230" s="33">
        <v>12.64</v>
      </c>
      <c r="F230" s="37">
        <f t="shared" si="30"/>
        <v>1.6077170418006517E-2</v>
      </c>
      <c r="G230" s="61">
        <f t="shared" si="27"/>
        <v>445.63591811999999</v>
      </c>
      <c r="H230" s="61">
        <f t="shared" si="31"/>
        <v>451.825648</v>
      </c>
      <c r="I230" s="73">
        <f t="shared" si="28"/>
        <v>1.388965661949461E-2</v>
      </c>
      <c r="J230" s="61">
        <f t="shared" si="32"/>
        <v>356.75009600000004</v>
      </c>
      <c r="K230" s="73">
        <f t="shared" si="29"/>
        <v>-0.19945838857644535</v>
      </c>
    </row>
    <row r="231" spans="1:11" ht="24" customHeight="1">
      <c r="A231" s="95"/>
      <c r="B231" s="96"/>
      <c r="C231" s="14" t="s">
        <v>6</v>
      </c>
      <c r="D231" s="33">
        <v>10.57</v>
      </c>
      <c r="E231" s="33">
        <v>10.76</v>
      </c>
      <c r="F231" s="37">
        <f t="shared" si="30"/>
        <v>1.79754020813623E-2</v>
      </c>
      <c r="G231" s="61">
        <f t="shared" si="27"/>
        <v>378.64723910999999</v>
      </c>
      <c r="H231" s="61">
        <f t="shared" si="31"/>
        <v>384.62373199999996</v>
      </c>
      <c r="I231" s="73">
        <f t="shared" si="28"/>
        <v>1.5783801577551597E-2</v>
      </c>
      <c r="J231" s="61">
        <f t="shared" si="32"/>
        <v>303.68916400000001</v>
      </c>
      <c r="K231" s="73">
        <f t="shared" si="29"/>
        <v>-0.19796281965817814</v>
      </c>
    </row>
    <row r="232" spans="1:11" ht="24" customHeight="1">
      <c r="A232" s="95"/>
      <c r="B232" s="96"/>
      <c r="C232" s="14" t="s">
        <v>7</v>
      </c>
      <c r="D232" s="33">
        <v>1.87</v>
      </c>
      <c r="E232" s="33">
        <v>1.88</v>
      </c>
      <c r="F232" s="37">
        <f t="shared" si="30"/>
        <v>5.3475935828875866E-3</v>
      </c>
      <c r="G232" s="61">
        <f t="shared" si="27"/>
        <v>66.988679009999998</v>
      </c>
      <c r="H232" s="61">
        <f t="shared" si="31"/>
        <v>67.201915999999997</v>
      </c>
      <c r="I232" s="73">
        <f t="shared" si="28"/>
        <v>3.183179503631753E-3</v>
      </c>
      <c r="J232" s="61">
        <f t="shared" si="32"/>
        <v>53.060932000000001</v>
      </c>
      <c r="K232" s="73">
        <f t="shared" si="29"/>
        <v>-0.20791195192729323</v>
      </c>
    </row>
    <row r="233" spans="1:11" ht="14.55" customHeight="1">
      <c r="A233" s="81" t="s">
        <v>137</v>
      </c>
      <c r="B233" s="94" t="s">
        <v>138</v>
      </c>
      <c r="C233" s="26" t="s">
        <v>5</v>
      </c>
      <c r="D233" s="33">
        <v>9.1300000000000008</v>
      </c>
      <c r="E233" s="33">
        <v>9.3000000000000007</v>
      </c>
      <c r="F233" s="37">
        <f t="shared" si="30"/>
        <v>1.8619934282584877E-2</v>
      </c>
      <c r="G233" s="61">
        <f t="shared" si="27"/>
        <v>327.06237399000003</v>
      </c>
      <c r="H233" s="61">
        <f t="shared" si="31"/>
        <v>332.43501000000003</v>
      </c>
      <c r="I233" s="73">
        <f t="shared" si="28"/>
        <v>1.6426946164600019E-2</v>
      </c>
      <c r="J233" s="61">
        <f t="shared" si="32"/>
        <v>262.48227000000003</v>
      </c>
      <c r="K233" s="73">
        <f t="shared" si="29"/>
        <v>-0.19745500897016832</v>
      </c>
    </row>
    <row r="234" spans="1:11" ht="14.55" customHeight="1">
      <c r="A234" s="81"/>
      <c r="B234" s="94"/>
      <c r="C234" s="12" t="s">
        <v>6</v>
      </c>
      <c r="D234" s="33">
        <v>7.75</v>
      </c>
      <c r="E234" s="33">
        <v>7.92</v>
      </c>
      <c r="F234" s="37">
        <f t="shared" si="30"/>
        <v>2.1935483870967734E-2</v>
      </c>
      <c r="G234" s="61">
        <f t="shared" si="27"/>
        <v>277.62687825</v>
      </c>
      <c r="H234" s="61">
        <f t="shared" si="31"/>
        <v>283.10594399999997</v>
      </c>
      <c r="I234" s="73">
        <f t="shared" si="28"/>
        <v>1.9735357702167878E-2</v>
      </c>
      <c r="J234" s="61">
        <f t="shared" si="32"/>
        <v>223.533288</v>
      </c>
      <c r="K234" s="73">
        <f t="shared" si="29"/>
        <v>-0.19484277095566127</v>
      </c>
    </row>
    <row r="235" spans="1:11" ht="14.55" customHeight="1">
      <c r="A235" s="81"/>
      <c r="B235" s="94"/>
      <c r="C235" s="12" t="s">
        <v>7</v>
      </c>
      <c r="D235" s="33">
        <v>1.38</v>
      </c>
      <c r="E235" s="33">
        <v>1.38</v>
      </c>
      <c r="F235" s="37">
        <f t="shared" si="30"/>
        <v>0</v>
      </c>
      <c r="G235" s="61">
        <f t="shared" si="27"/>
        <v>49.435495739999993</v>
      </c>
      <c r="H235" s="61">
        <f t="shared" si="31"/>
        <v>49.329065999999997</v>
      </c>
      <c r="I235" s="73">
        <f t="shared" si="28"/>
        <v>-2.1529012384087372E-3</v>
      </c>
      <c r="J235" s="61">
        <f t="shared" si="32"/>
        <v>38.948982000000001</v>
      </c>
      <c r="K235" s="73">
        <f t="shared" si="29"/>
        <v>-0.21212518622555224</v>
      </c>
    </row>
    <row r="236" spans="1:11" ht="14.55" customHeight="1">
      <c r="A236" s="81" t="s">
        <v>139</v>
      </c>
      <c r="B236" s="82" t="s">
        <v>140</v>
      </c>
      <c r="C236" s="26" t="s">
        <v>5</v>
      </c>
      <c r="D236" s="33">
        <v>5.55</v>
      </c>
      <c r="E236" s="33">
        <v>5.08</v>
      </c>
      <c r="F236" s="37">
        <f t="shared" si="30"/>
        <v>-8.4684684684684639E-2</v>
      </c>
      <c r="G236" s="61">
        <f t="shared" si="27"/>
        <v>198.81666765</v>
      </c>
      <c r="H236" s="61">
        <f t="shared" si="31"/>
        <v>181.588156</v>
      </c>
      <c r="I236" s="73">
        <f t="shared" si="28"/>
        <v>-8.6655268160561599E-2</v>
      </c>
      <c r="J236" s="61">
        <f t="shared" si="32"/>
        <v>143.37741199999999</v>
      </c>
      <c r="K236" s="73">
        <f t="shared" si="29"/>
        <v>-0.27884611640104617</v>
      </c>
    </row>
    <row r="237" spans="1:11" ht="14.55" customHeight="1">
      <c r="A237" s="81"/>
      <c r="B237" s="82"/>
      <c r="C237" s="12" t="s">
        <v>6</v>
      </c>
      <c r="D237" s="33">
        <v>4.4800000000000004</v>
      </c>
      <c r="E237" s="33">
        <v>4.0199999999999996</v>
      </c>
      <c r="F237" s="37">
        <f t="shared" si="30"/>
        <v>-0.10267857142857161</v>
      </c>
      <c r="G237" s="61">
        <f t="shared" si="27"/>
        <v>160.48624704000002</v>
      </c>
      <c r="H237" s="61">
        <f t="shared" si="31"/>
        <v>143.69771399999999</v>
      </c>
      <c r="I237" s="73">
        <f t="shared" si="28"/>
        <v>-0.10461041584339383</v>
      </c>
      <c r="J237" s="61">
        <f t="shared" si="32"/>
        <v>113.460078</v>
      </c>
      <c r="K237" s="73">
        <f t="shared" si="29"/>
        <v>-0.29302304656846451</v>
      </c>
    </row>
    <row r="238" spans="1:11" ht="14.55" customHeight="1">
      <c r="A238" s="81"/>
      <c r="B238" s="82"/>
      <c r="C238" s="12" t="s">
        <v>7</v>
      </c>
      <c r="D238" s="33">
        <v>1.07</v>
      </c>
      <c r="E238" s="33">
        <v>1.06</v>
      </c>
      <c r="F238" s="37">
        <f t="shared" si="30"/>
        <v>-9.3457943925233725E-3</v>
      </c>
      <c r="G238" s="61">
        <f t="shared" si="27"/>
        <v>38.330420610000004</v>
      </c>
      <c r="H238" s="61">
        <f t="shared" si="31"/>
        <v>37.890442</v>
      </c>
      <c r="I238" s="73">
        <f t="shared" si="28"/>
        <v>-1.1478575058610718E-2</v>
      </c>
      <c r="J238" s="61">
        <f t="shared" si="32"/>
        <v>29.917334</v>
      </c>
      <c r="K238" s="73">
        <f t="shared" si="29"/>
        <v>-0.21948850224213606</v>
      </c>
    </row>
    <row r="239" spans="1:11" ht="14.55" customHeight="1">
      <c r="A239" s="81" t="s">
        <v>141</v>
      </c>
      <c r="B239" s="82" t="s">
        <v>142</v>
      </c>
      <c r="C239" s="26" t="s">
        <v>5</v>
      </c>
      <c r="D239" s="33">
        <v>4.63</v>
      </c>
      <c r="E239" s="33">
        <v>5.95</v>
      </c>
      <c r="F239" s="37">
        <f t="shared" si="30"/>
        <v>0.2850971922246221</v>
      </c>
      <c r="G239" s="61">
        <f t="shared" si="27"/>
        <v>165.85967048999998</v>
      </c>
      <c r="H239" s="61">
        <f t="shared" si="31"/>
        <v>212.686915</v>
      </c>
      <c r="I239" s="73">
        <f t="shared" si="28"/>
        <v>0.28233050488800604</v>
      </c>
      <c r="J239" s="61">
        <f t="shared" si="32"/>
        <v>167.93220500000001</v>
      </c>
      <c r="K239" s="73">
        <f t="shared" si="29"/>
        <v>1.2495711006039788E-2</v>
      </c>
    </row>
    <row r="240" spans="1:11" ht="14.55" customHeight="1">
      <c r="A240" s="81"/>
      <c r="B240" s="82"/>
      <c r="C240" s="12" t="s">
        <v>6</v>
      </c>
      <c r="D240" s="33">
        <v>3.54</v>
      </c>
      <c r="E240" s="33">
        <v>4.68</v>
      </c>
      <c r="F240" s="37">
        <f t="shared" si="30"/>
        <v>0.32203389830508466</v>
      </c>
      <c r="G240" s="61">
        <f t="shared" si="27"/>
        <v>126.81279342000001</v>
      </c>
      <c r="H240" s="61">
        <f t="shared" si="31"/>
        <v>167.28987599999999</v>
      </c>
      <c r="I240" s="73">
        <f t="shared" si="28"/>
        <v>0.31918768988820517</v>
      </c>
      <c r="J240" s="61">
        <f t="shared" si="32"/>
        <v>132.087852</v>
      </c>
      <c r="K240" s="73">
        <f t="shared" si="29"/>
        <v>4.1597211430625641E-2</v>
      </c>
    </row>
    <row r="241" spans="1:11" ht="14.55" customHeight="1">
      <c r="A241" s="81"/>
      <c r="B241" s="82"/>
      <c r="C241" s="12" t="s">
        <v>7</v>
      </c>
      <c r="D241" s="33">
        <v>1.0900000000000001</v>
      </c>
      <c r="E241" s="33">
        <v>1.27</v>
      </c>
      <c r="F241" s="37">
        <f t="shared" si="30"/>
        <v>0.16513761467889901</v>
      </c>
      <c r="G241" s="61">
        <f t="shared" si="27"/>
        <v>39.046877070000001</v>
      </c>
      <c r="H241" s="61">
        <f t="shared" si="31"/>
        <v>45.397038999999999</v>
      </c>
      <c r="I241" s="73">
        <f t="shared" si="28"/>
        <v>0.16262918846534014</v>
      </c>
      <c r="J241" s="61">
        <f t="shared" si="32"/>
        <v>35.844352999999998</v>
      </c>
      <c r="K241" s="73">
        <f t="shared" si="29"/>
        <v>-8.2017418813258317E-2</v>
      </c>
    </row>
    <row r="242" spans="1:11" ht="14.55" customHeight="1">
      <c r="A242" s="95" t="s">
        <v>143</v>
      </c>
      <c r="B242" s="82" t="s">
        <v>144</v>
      </c>
      <c r="C242" s="26" t="s">
        <v>5</v>
      </c>
      <c r="D242" s="65" t="s">
        <v>35</v>
      </c>
      <c r="E242" s="65" t="s">
        <v>35</v>
      </c>
      <c r="F242" s="65" t="s">
        <v>35</v>
      </c>
      <c r="G242" s="65" t="s">
        <v>35</v>
      </c>
      <c r="H242" s="65" t="s">
        <v>35</v>
      </c>
      <c r="I242" s="65" t="s">
        <v>35</v>
      </c>
      <c r="J242" s="65" t="s">
        <v>35</v>
      </c>
      <c r="K242" s="65" t="s">
        <v>35</v>
      </c>
    </row>
    <row r="243" spans="1:11" ht="14.55" customHeight="1">
      <c r="A243" s="95"/>
      <c r="B243" s="82"/>
      <c r="C243" s="12" t="s">
        <v>6</v>
      </c>
      <c r="D243" s="65" t="s">
        <v>35</v>
      </c>
      <c r="E243" s="65" t="s">
        <v>35</v>
      </c>
      <c r="F243" s="65" t="s">
        <v>35</v>
      </c>
      <c r="G243" s="65" t="s">
        <v>35</v>
      </c>
      <c r="H243" s="65" t="s">
        <v>35</v>
      </c>
      <c r="I243" s="65" t="s">
        <v>35</v>
      </c>
      <c r="J243" s="65" t="s">
        <v>35</v>
      </c>
      <c r="K243" s="65" t="s">
        <v>35</v>
      </c>
    </row>
    <row r="244" spans="1:11" ht="14.55" customHeight="1">
      <c r="A244" s="95"/>
      <c r="B244" s="82"/>
      <c r="C244" s="12" t="s">
        <v>7</v>
      </c>
      <c r="D244" s="33">
        <v>2.06</v>
      </c>
      <c r="E244" s="33">
        <v>2.06</v>
      </c>
      <c r="F244" s="37">
        <f t="shared" si="30"/>
        <v>0</v>
      </c>
      <c r="G244" s="61">
        <f t="shared" ref="G244:G265" si="33">(D244*35.822823)</f>
        <v>73.795015379999995</v>
      </c>
      <c r="H244" s="61">
        <f t="shared" si="31"/>
        <v>73.636142000000007</v>
      </c>
      <c r="I244" s="73">
        <f t="shared" si="28"/>
        <v>-2.152901238408667E-3</v>
      </c>
      <c r="J244" s="61">
        <f t="shared" si="32"/>
        <v>58.141234000000004</v>
      </c>
      <c r="K244" s="73">
        <f t="shared" si="29"/>
        <v>-0.21212518622555224</v>
      </c>
    </row>
    <row r="245" spans="1:11" ht="14.55" customHeight="1">
      <c r="A245" s="81" t="s">
        <v>145</v>
      </c>
      <c r="B245" s="82" t="s">
        <v>146</v>
      </c>
      <c r="C245" s="26" t="s">
        <v>5</v>
      </c>
      <c r="D245" s="33">
        <v>5.21</v>
      </c>
      <c r="E245" s="33">
        <v>5.65</v>
      </c>
      <c r="F245" s="37">
        <f t="shared" si="30"/>
        <v>8.4452975047984727E-2</v>
      </c>
      <c r="G245" s="61">
        <f t="shared" si="33"/>
        <v>186.63690782999998</v>
      </c>
      <c r="H245" s="61">
        <f t="shared" si="31"/>
        <v>201.96320500000002</v>
      </c>
      <c r="I245" s="73">
        <f t="shared" si="28"/>
        <v>8.2118254895007889E-2</v>
      </c>
      <c r="J245" s="61">
        <f t="shared" si="32"/>
        <v>159.465035</v>
      </c>
      <c r="K245" s="73">
        <f t="shared" si="29"/>
        <v>-0.1455868142369233</v>
      </c>
    </row>
    <row r="246" spans="1:11" ht="14.55" customHeight="1">
      <c r="A246" s="81"/>
      <c r="B246" s="82"/>
      <c r="C246" s="12" t="s">
        <v>6</v>
      </c>
      <c r="D246" s="33">
        <v>4.2300000000000004</v>
      </c>
      <c r="E246" s="33">
        <v>4.66</v>
      </c>
      <c r="F246" s="37">
        <f t="shared" si="30"/>
        <v>0.10165484633569732</v>
      </c>
      <c r="G246" s="61">
        <f t="shared" si="33"/>
        <v>151.53054129</v>
      </c>
      <c r="H246" s="61">
        <f t="shared" si="31"/>
        <v>166.574962</v>
      </c>
      <c r="I246" s="73">
        <f t="shared" si="28"/>
        <v>9.928309225272218E-2</v>
      </c>
      <c r="J246" s="61">
        <f t="shared" si="32"/>
        <v>131.52337400000002</v>
      </c>
      <c r="K246" s="73">
        <f t="shared" si="29"/>
        <v>-0.13203389309954455</v>
      </c>
    </row>
    <row r="247" spans="1:11" ht="14.55" customHeight="1">
      <c r="A247" s="81"/>
      <c r="B247" s="82"/>
      <c r="C247" s="12" t="s">
        <v>7</v>
      </c>
      <c r="D247" s="33">
        <v>0.98</v>
      </c>
      <c r="E247" s="33">
        <v>0.99</v>
      </c>
      <c r="F247" s="37">
        <f t="shared" si="30"/>
        <v>1.0204081632653071E-2</v>
      </c>
      <c r="G247" s="61">
        <f t="shared" si="33"/>
        <v>35.106366539999996</v>
      </c>
      <c r="H247" s="61">
        <f t="shared" si="31"/>
        <v>35.388242999999996</v>
      </c>
      <c r="I247" s="73">
        <f t="shared" si="28"/>
        <v>8.0292120142604617E-3</v>
      </c>
      <c r="J247" s="61">
        <f t="shared" si="32"/>
        <v>27.941661</v>
      </c>
      <c r="K247" s="73">
        <f t="shared" si="29"/>
        <v>-0.20408564730948647</v>
      </c>
    </row>
    <row r="248" spans="1:11" ht="14.55" customHeight="1">
      <c r="A248" s="81" t="s">
        <v>147</v>
      </c>
      <c r="B248" s="82" t="s">
        <v>148</v>
      </c>
      <c r="C248" s="26" t="s">
        <v>5</v>
      </c>
      <c r="D248" s="33">
        <v>5.61</v>
      </c>
      <c r="E248" s="33">
        <v>5.6</v>
      </c>
      <c r="F248" s="37">
        <f t="shared" si="30"/>
        <v>-1.7825311942960204E-3</v>
      </c>
      <c r="G248" s="61">
        <f t="shared" si="33"/>
        <v>200.96603703</v>
      </c>
      <c r="H248" s="61">
        <f t="shared" si="31"/>
        <v>200.17591999999999</v>
      </c>
      <c r="I248" s="73">
        <f t="shared" si="28"/>
        <v>-3.9315948190890423E-3</v>
      </c>
      <c r="J248" s="61">
        <f t="shared" si="32"/>
        <v>158.05383999999998</v>
      </c>
      <c r="K248" s="73">
        <f t="shared" si="29"/>
        <v>-0.21352959765830545</v>
      </c>
    </row>
    <row r="249" spans="1:11" ht="14.55" customHeight="1">
      <c r="A249" s="81"/>
      <c r="B249" s="82"/>
      <c r="C249" s="12" t="s">
        <v>6</v>
      </c>
      <c r="D249" s="33">
        <v>4.5</v>
      </c>
      <c r="E249" s="33">
        <v>4.5</v>
      </c>
      <c r="F249" s="37">
        <f t="shared" si="30"/>
        <v>0</v>
      </c>
      <c r="G249" s="61">
        <f t="shared" si="33"/>
        <v>161.20270349999998</v>
      </c>
      <c r="H249" s="61">
        <f t="shared" si="31"/>
        <v>160.85565</v>
      </c>
      <c r="I249" s="73">
        <f t="shared" si="28"/>
        <v>-2.1529012384087407E-3</v>
      </c>
      <c r="J249" s="61">
        <f t="shared" si="32"/>
        <v>127.00755000000001</v>
      </c>
      <c r="K249" s="73">
        <f t="shared" si="29"/>
        <v>-0.21212518622555221</v>
      </c>
    </row>
    <row r="250" spans="1:11" ht="14.55" customHeight="1">
      <c r="A250" s="81"/>
      <c r="B250" s="82"/>
      <c r="C250" s="12" t="s">
        <v>7</v>
      </c>
      <c r="D250" s="33">
        <v>1.1100000000000001</v>
      </c>
      <c r="E250" s="33">
        <v>1.1000000000000001</v>
      </c>
      <c r="F250" s="37">
        <f t="shared" si="30"/>
        <v>-9.0090090090090159E-3</v>
      </c>
      <c r="G250" s="61">
        <f t="shared" si="33"/>
        <v>39.763333530000004</v>
      </c>
      <c r="H250" s="61">
        <f t="shared" si="31"/>
        <v>39.320270000000001</v>
      </c>
      <c r="I250" s="73">
        <f t="shared" si="28"/>
        <v>-1.1142514740765583E-2</v>
      </c>
      <c r="J250" s="61">
        <f t="shared" si="32"/>
        <v>31.046290000000003</v>
      </c>
      <c r="K250" s="73">
        <f t="shared" si="29"/>
        <v>-0.21922315752081767</v>
      </c>
    </row>
    <row r="251" spans="1:11" ht="14.55" customHeight="1">
      <c r="A251" s="81" t="s">
        <v>149</v>
      </c>
      <c r="B251" s="82" t="s">
        <v>150</v>
      </c>
      <c r="C251" s="26" t="s">
        <v>5</v>
      </c>
      <c r="D251" s="33">
        <v>6.43</v>
      </c>
      <c r="E251" s="33">
        <v>6.6</v>
      </c>
      <c r="F251" s="37">
        <f t="shared" si="30"/>
        <v>2.6438569206842913E-2</v>
      </c>
      <c r="G251" s="61">
        <f t="shared" si="33"/>
        <v>230.34075188999998</v>
      </c>
      <c r="H251" s="61">
        <f t="shared" si="31"/>
        <v>235.92161999999999</v>
      </c>
      <c r="I251" s="73">
        <f t="shared" si="28"/>
        <v>2.4228748340046985E-2</v>
      </c>
      <c r="J251" s="61">
        <f t="shared" si="32"/>
        <v>186.27773999999999</v>
      </c>
      <c r="K251" s="73">
        <f t="shared" si="29"/>
        <v>-0.19129490343524808</v>
      </c>
    </row>
    <row r="252" spans="1:11" ht="14.55" customHeight="1">
      <c r="A252" s="81"/>
      <c r="B252" s="82"/>
      <c r="C252" s="12" t="s">
        <v>6</v>
      </c>
      <c r="D252" s="33">
        <v>5.14</v>
      </c>
      <c r="E252" s="33">
        <v>5.31</v>
      </c>
      <c r="F252" s="37">
        <f t="shared" si="30"/>
        <v>3.3073929961089481E-2</v>
      </c>
      <c r="G252" s="61">
        <f t="shared" si="33"/>
        <v>184.12931021999998</v>
      </c>
      <c r="H252" s="61">
        <f t="shared" si="31"/>
        <v>189.80966699999999</v>
      </c>
      <c r="I252" s="73">
        <f t="shared" si="28"/>
        <v>3.0849823817908462E-2</v>
      </c>
      <c r="J252" s="61">
        <f t="shared" si="32"/>
        <v>149.868909</v>
      </c>
      <c r="K252" s="73">
        <f t="shared" si="29"/>
        <v>-0.18606706981666973</v>
      </c>
    </row>
    <row r="253" spans="1:11" ht="14.55" customHeight="1">
      <c r="A253" s="81"/>
      <c r="B253" s="82"/>
      <c r="C253" s="12" t="s">
        <v>7</v>
      </c>
      <c r="D253" s="33">
        <v>1.29</v>
      </c>
      <c r="E253" s="33">
        <v>1.29</v>
      </c>
      <c r="F253" s="37">
        <f t="shared" si="30"/>
        <v>0</v>
      </c>
      <c r="G253" s="61">
        <f t="shared" si="33"/>
        <v>46.211441669999999</v>
      </c>
      <c r="H253" s="61">
        <f t="shared" si="31"/>
        <v>46.111953</v>
      </c>
      <c r="I253" s="73">
        <f t="shared" si="28"/>
        <v>-2.1529012384088105E-3</v>
      </c>
      <c r="J253" s="61">
        <f t="shared" si="32"/>
        <v>36.408830999999999</v>
      </c>
      <c r="K253" s="73">
        <f t="shared" si="29"/>
        <v>-0.21212518622555235</v>
      </c>
    </row>
    <row r="254" spans="1:11" ht="21.45" customHeight="1">
      <c r="A254" s="81" t="s">
        <v>151</v>
      </c>
      <c r="B254" s="82" t="s">
        <v>152</v>
      </c>
      <c r="C254" s="26" t="s">
        <v>5</v>
      </c>
      <c r="D254" s="33">
        <v>6.55</v>
      </c>
      <c r="E254" s="33">
        <v>6.67</v>
      </c>
      <c r="F254" s="37">
        <f t="shared" si="30"/>
        <v>1.8320610687022919E-2</v>
      </c>
      <c r="G254" s="61">
        <f t="shared" si="33"/>
        <v>234.63949065</v>
      </c>
      <c r="H254" s="61">
        <f t="shared" si="31"/>
        <v>238.42381899999998</v>
      </c>
      <c r="I254" s="73">
        <f t="shared" si="28"/>
        <v>1.6128266983177503E-2</v>
      </c>
      <c r="J254" s="61">
        <f t="shared" si="32"/>
        <v>188.25341299999999</v>
      </c>
      <c r="K254" s="73">
        <f t="shared" si="29"/>
        <v>-0.19769083849228006</v>
      </c>
    </row>
    <row r="255" spans="1:11" ht="21.45" customHeight="1">
      <c r="A255" s="81"/>
      <c r="B255" s="82"/>
      <c r="C255" s="12" t="s">
        <v>6</v>
      </c>
      <c r="D255" s="33">
        <v>5.2</v>
      </c>
      <c r="E255" s="33">
        <v>5.31</v>
      </c>
      <c r="F255" s="37">
        <f t="shared" si="30"/>
        <v>2.1153846153846044E-2</v>
      </c>
      <c r="G255" s="61">
        <f t="shared" si="33"/>
        <v>186.2786796</v>
      </c>
      <c r="H255" s="61">
        <f t="shared" si="31"/>
        <v>189.80966699999999</v>
      </c>
      <c r="I255" s="73">
        <f t="shared" si="28"/>
        <v>1.8955402773855535E-2</v>
      </c>
      <c r="J255" s="61">
        <f t="shared" si="32"/>
        <v>149.868909</v>
      </c>
      <c r="K255" s="73">
        <f t="shared" si="29"/>
        <v>-0.19545860362647749</v>
      </c>
    </row>
    <row r="256" spans="1:11" ht="21.45" customHeight="1">
      <c r="A256" s="81"/>
      <c r="B256" s="82"/>
      <c r="C256" s="12" t="s">
        <v>7</v>
      </c>
      <c r="D256" s="33">
        <v>1.35</v>
      </c>
      <c r="E256" s="33">
        <v>1.36</v>
      </c>
      <c r="F256" s="37">
        <f t="shared" si="30"/>
        <v>7.4074074074074138E-3</v>
      </c>
      <c r="G256" s="61">
        <f t="shared" si="33"/>
        <v>48.360811050000002</v>
      </c>
      <c r="H256" s="61">
        <f t="shared" si="31"/>
        <v>48.614152000000004</v>
      </c>
      <c r="I256" s="73">
        <f t="shared" si="28"/>
        <v>5.238558752417819E-3</v>
      </c>
      <c r="J256" s="61">
        <f t="shared" si="32"/>
        <v>38.384504000000007</v>
      </c>
      <c r="K256" s="73">
        <f t="shared" si="29"/>
        <v>-0.20628907649388967</v>
      </c>
    </row>
    <row r="257" spans="1:11" ht="14.55" customHeight="1">
      <c r="A257" s="81" t="s">
        <v>153</v>
      </c>
      <c r="B257" s="82" t="s">
        <v>154</v>
      </c>
      <c r="C257" s="26" t="s">
        <v>5</v>
      </c>
      <c r="D257" s="33">
        <v>8.2799999999999994</v>
      </c>
      <c r="E257" s="33">
        <v>8.3699999999999992</v>
      </c>
      <c r="F257" s="37">
        <f t="shared" si="30"/>
        <v>1.0869565217391288E-2</v>
      </c>
      <c r="G257" s="61">
        <f t="shared" si="33"/>
        <v>296.61297443999996</v>
      </c>
      <c r="H257" s="61">
        <f t="shared" si="31"/>
        <v>299.19150899999994</v>
      </c>
      <c r="I257" s="73">
        <f t="shared" si="28"/>
        <v>8.6932628785649294E-3</v>
      </c>
      <c r="J257" s="61">
        <f t="shared" si="32"/>
        <v>236.23404299999999</v>
      </c>
      <c r="K257" s="73">
        <f t="shared" si="29"/>
        <v>-0.2035613295540909</v>
      </c>
    </row>
    <row r="258" spans="1:11" ht="14.55" customHeight="1">
      <c r="A258" s="81"/>
      <c r="B258" s="82"/>
      <c r="C258" s="12" t="s">
        <v>6</v>
      </c>
      <c r="D258" s="33">
        <v>6.26</v>
      </c>
      <c r="E258" s="33">
        <v>6.36</v>
      </c>
      <c r="F258" s="37">
        <f t="shared" si="30"/>
        <v>1.5974440894568776E-2</v>
      </c>
      <c r="G258" s="61">
        <f t="shared" si="33"/>
        <v>224.25087198</v>
      </c>
      <c r="H258" s="61">
        <f t="shared" si="31"/>
        <v>227.34265200000002</v>
      </c>
      <c r="I258" s="73">
        <f t="shared" si="28"/>
        <v>1.3787148262575134E-2</v>
      </c>
      <c r="J258" s="61">
        <f t="shared" si="32"/>
        <v>179.50400400000001</v>
      </c>
      <c r="K258" s="73">
        <f t="shared" si="29"/>
        <v>-0.19953932658059309</v>
      </c>
    </row>
    <row r="259" spans="1:11" ht="14.55" customHeight="1">
      <c r="A259" s="81"/>
      <c r="B259" s="82"/>
      <c r="C259" s="12" t="s">
        <v>7</v>
      </c>
      <c r="D259" s="33">
        <v>2.02</v>
      </c>
      <c r="E259" s="33">
        <v>2.0099999999999998</v>
      </c>
      <c r="F259" s="37">
        <f t="shared" si="30"/>
        <v>-4.950495049505065E-3</v>
      </c>
      <c r="G259" s="61">
        <f t="shared" si="33"/>
        <v>72.362102460000003</v>
      </c>
      <c r="H259" s="61">
        <f t="shared" si="31"/>
        <v>71.848856999999995</v>
      </c>
      <c r="I259" s="73">
        <f t="shared" si="28"/>
        <v>-7.0927383609910568E-3</v>
      </c>
      <c r="J259" s="61">
        <f t="shared" si="32"/>
        <v>56.730038999999998</v>
      </c>
      <c r="K259" s="73">
        <f t="shared" si="29"/>
        <v>-0.21602555659077244</v>
      </c>
    </row>
    <row r="260" spans="1:11" ht="14.55" customHeight="1">
      <c r="A260" s="81" t="s">
        <v>155</v>
      </c>
      <c r="B260" s="82" t="s">
        <v>156</v>
      </c>
      <c r="C260" s="26" t="s">
        <v>5</v>
      </c>
      <c r="D260" s="33">
        <v>5.03</v>
      </c>
      <c r="E260" s="33">
        <v>5.0599999999999996</v>
      </c>
      <c r="F260" s="37">
        <f t="shared" si="30"/>
        <v>5.9642147117294946E-3</v>
      </c>
      <c r="G260" s="61">
        <f t="shared" si="33"/>
        <v>180.18879969</v>
      </c>
      <c r="H260" s="61">
        <f t="shared" si="31"/>
        <v>180.87324199999998</v>
      </c>
      <c r="I260" s="73">
        <f t="shared" si="28"/>
        <v>3.7984731080816722E-3</v>
      </c>
      <c r="J260" s="61">
        <f t="shared" si="32"/>
        <v>142.81293399999998</v>
      </c>
      <c r="K260" s="73">
        <f t="shared" si="29"/>
        <v>-0.20742613167023763</v>
      </c>
    </row>
    <row r="261" spans="1:11" ht="14.55" customHeight="1">
      <c r="A261" s="81"/>
      <c r="B261" s="82"/>
      <c r="C261" s="12" t="s">
        <v>6</v>
      </c>
      <c r="D261" s="33">
        <v>3.69</v>
      </c>
      <c r="E261" s="33">
        <v>3.71</v>
      </c>
      <c r="F261" s="37">
        <f t="shared" si="30"/>
        <v>5.4200542005420106E-3</v>
      </c>
      <c r="G261" s="61">
        <f t="shared" si="33"/>
        <v>132.18621687000001</v>
      </c>
      <c r="H261" s="61">
        <f t="shared" si="31"/>
        <v>132.616547</v>
      </c>
      <c r="I261" s="73">
        <f t="shared" si="28"/>
        <v>3.2554841207324985E-3</v>
      </c>
      <c r="J261" s="61">
        <f t="shared" si="32"/>
        <v>104.710669</v>
      </c>
      <c r="K261" s="73">
        <f t="shared" si="29"/>
        <v>-0.20785486203165299</v>
      </c>
    </row>
    <row r="262" spans="1:11" ht="14.55" customHeight="1">
      <c r="A262" s="81"/>
      <c r="B262" s="82"/>
      <c r="C262" s="12" t="s">
        <v>7</v>
      </c>
      <c r="D262" s="33">
        <v>1.34</v>
      </c>
      <c r="E262" s="33">
        <v>1.35</v>
      </c>
      <c r="F262" s="37">
        <f t="shared" si="30"/>
        <v>7.462686567164185E-3</v>
      </c>
      <c r="G262" s="61">
        <f t="shared" si="33"/>
        <v>48.002582820000001</v>
      </c>
      <c r="H262" s="61">
        <f t="shared" si="31"/>
        <v>48.256695000000001</v>
      </c>
      <c r="I262" s="73">
        <f t="shared" si="28"/>
        <v>5.2937189016030511E-3</v>
      </c>
      <c r="J262" s="61">
        <f t="shared" si="32"/>
        <v>38.102265000000003</v>
      </c>
      <c r="K262" s="73">
        <f t="shared" si="29"/>
        <v>-0.20624552343619076</v>
      </c>
    </row>
    <row r="263" spans="1:11" ht="14.55" customHeight="1">
      <c r="A263" s="81" t="s">
        <v>157</v>
      </c>
      <c r="B263" s="82" t="s">
        <v>158</v>
      </c>
      <c r="C263" s="26" t="s">
        <v>5</v>
      </c>
      <c r="D263" s="33">
        <v>6.86</v>
      </c>
      <c r="E263" s="33">
        <v>6.89</v>
      </c>
      <c r="F263" s="37">
        <f t="shared" si="30"/>
        <v>4.3731778425655041E-3</v>
      </c>
      <c r="G263" s="61">
        <f t="shared" si="33"/>
        <v>245.74456578000002</v>
      </c>
      <c r="H263" s="61">
        <f t="shared" si="31"/>
        <v>246.28787299999999</v>
      </c>
      <c r="I263" s="73">
        <f t="shared" si="28"/>
        <v>2.21086158416363E-3</v>
      </c>
      <c r="J263" s="61">
        <f t="shared" si="32"/>
        <v>194.462671</v>
      </c>
      <c r="K263" s="73">
        <f t="shared" si="29"/>
        <v>-0.20867966954723849</v>
      </c>
    </row>
    <row r="264" spans="1:11" ht="14.55" customHeight="1">
      <c r="A264" s="81"/>
      <c r="B264" s="82"/>
      <c r="C264" s="12" t="s">
        <v>6</v>
      </c>
      <c r="D264" s="33">
        <v>4.83</v>
      </c>
      <c r="E264" s="33">
        <v>4.87</v>
      </c>
      <c r="F264" s="37">
        <f t="shared" si="30"/>
        <v>8.2815734989648108E-3</v>
      </c>
      <c r="G264" s="61">
        <f t="shared" si="33"/>
        <v>173.02423508999999</v>
      </c>
      <c r="H264" s="61">
        <f t="shared" si="31"/>
        <v>174.081559</v>
      </c>
      <c r="I264" s="73">
        <f t="shared" si="28"/>
        <v>6.1108428507141337E-3</v>
      </c>
      <c r="J264" s="61">
        <f t="shared" si="32"/>
        <v>137.45039299999999</v>
      </c>
      <c r="K264" s="73">
        <f t="shared" si="29"/>
        <v>-0.20560034304729607</v>
      </c>
    </row>
    <row r="265" spans="1:11" ht="14.55" customHeight="1">
      <c r="A265" s="81"/>
      <c r="B265" s="82"/>
      <c r="C265" s="12" t="s">
        <v>7</v>
      </c>
      <c r="D265" s="33">
        <v>2.0299999999999998</v>
      </c>
      <c r="E265" s="33">
        <v>2.02</v>
      </c>
      <c r="F265" s="37">
        <f t="shared" si="30"/>
        <v>-4.9261083743841316E-3</v>
      </c>
      <c r="G265" s="61">
        <f t="shared" si="33"/>
        <v>72.720330689999997</v>
      </c>
      <c r="H265" s="61">
        <f t="shared" si="31"/>
        <v>72.206314000000006</v>
      </c>
      <c r="I265" s="73">
        <f t="shared" si="28"/>
        <v>-7.0684041879731886E-3</v>
      </c>
      <c r="J265" s="61">
        <f t="shared" si="32"/>
        <v>57.012278000000002</v>
      </c>
      <c r="K265" s="73">
        <f t="shared" si="29"/>
        <v>-0.21600634294365303</v>
      </c>
    </row>
    <row r="266" spans="1:11" ht="14.55" customHeight="1">
      <c r="A266" s="95" t="s">
        <v>159</v>
      </c>
      <c r="B266" s="82" t="s">
        <v>160</v>
      </c>
      <c r="C266" s="26" t="s">
        <v>5</v>
      </c>
      <c r="D266" s="65" t="s">
        <v>35</v>
      </c>
      <c r="E266" s="65" t="s">
        <v>35</v>
      </c>
      <c r="F266" s="65" t="s">
        <v>35</v>
      </c>
      <c r="G266" s="65" t="s">
        <v>35</v>
      </c>
      <c r="H266" s="65" t="s">
        <v>35</v>
      </c>
      <c r="I266" s="65" t="s">
        <v>35</v>
      </c>
      <c r="J266" s="65" t="s">
        <v>35</v>
      </c>
      <c r="K266" s="65" t="s">
        <v>35</v>
      </c>
    </row>
    <row r="267" spans="1:11" ht="14.55" customHeight="1">
      <c r="A267" s="95"/>
      <c r="B267" s="82"/>
      <c r="C267" s="12" t="s">
        <v>6</v>
      </c>
      <c r="D267" s="65" t="s">
        <v>35</v>
      </c>
      <c r="E267" s="65" t="s">
        <v>35</v>
      </c>
      <c r="F267" s="65" t="s">
        <v>35</v>
      </c>
      <c r="G267" s="65" t="s">
        <v>35</v>
      </c>
      <c r="H267" s="65" t="s">
        <v>35</v>
      </c>
      <c r="I267" s="65" t="s">
        <v>35</v>
      </c>
      <c r="J267" s="65" t="s">
        <v>35</v>
      </c>
      <c r="K267" s="65" t="s">
        <v>35</v>
      </c>
    </row>
    <row r="268" spans="1:11" ht="14.55" customHeight="1">
      <c r="A268" s="95"/>
      <c r="B268" s="82"/>
      <c r="C268" s="12" t="s">
        <v>7</v>
      </c>
      <c r="D268" s="33">
        <v>2.08</v>
      </c>
      <c r="E268" s="33">
        <v>2.0699999999999998</v>
      </c>
      <c r="F268" s="37">
        <f t="shared" si="30"/>
        <v>-4.807692307692419E-3</v>
      </c>
      <c r="G268" s="61">
        <f>(D268*35.822823)</f>
        <v>74.511471839999999</v>
      </c>
      <c r="H268" s="61">
        <f t="shared" si="31"/>
        <v>73.993598999999989</v>
      </c>
      <c r="I268" s="73">
        <f t="shared" si="28"/>
        <v>-6.9502430593781396E-3</v>
      </c>
      <c r="J268" s="61">
        <f t="shared" si="32"/>
        <v>58.423472999999994</v>
      </c>
      <c r="K268" s="73">
        <f t="shared" si="29"/>
        <v>-0.21591304590716034</v>
      </c>
    </row>
    <row r="269" spans="1:11" ht="14.55" customHeight="1">
      <c r="A269" s="95" t="s">
        <v>161</v>
      </c>
      <c r="B269" s="82" t="s">
        <v>162</v>
      </c>
      <c r="C269" s="26" t="s">
        <v>5</v>
      </c>
      <c r="D269" s="65" t="s">
        <v>35</v>
      </c>
      <c r="E269" s="65" t="s">
        <v>35</v>
      </c>
      <c r="F269" s="65" t="s">
        <v>35</v>
      </c>
      <c r="G269" s="65" t="s">
        <v>35</v>
      </c>
      <c r="H269" s="65" t="s">
        <v>35</v>
      </c>
      <c r="I269" s="65" t="s">
        <v>35</v>
      </c>
      <c r="J269" s="65" t="s">
        <v>35</v>
      </c>
      <c r="K269" s="65" t="s">
        <v>35</v>
      </c>
    </row>
    <row r="270" spans="1:11" ht="14.55" customHeight="1">
      <c r="A270" s="95"/>
      <c r="B270" s="82"/>
      <c r="C270" s="12" t="s">
        <v>6</v>
      </c>
      <c r="D270" s="65" t="s">
        <v>35</v>
      </c>
      <c r="E270" s="65" t="s">
        <v>35</v>
      </c>
      <c r="F270" s="65" t="s">
        <v>35</v>
      </c>
      <c r="G270" s="65" t="s">
        <v>35</v>
      </c>
      <c r="H270" s="65" t="s">
        <v>35</v>
      </c>
      <c r="I270" s="65" t="s">
        <v>35</v>
      </c>
      <c r="J270" s="65" t="s">
        <v>35</v>
      </c>
      <c r="K270" s="65" t="s">
        <v>35</v>
      </c>
    </row>
    <row r="271" spans="1:11" ht="14.55" customHeight="1">
      <c r="A271" s="95"/>
      <c r="B271" s="82"/>
      <c r="C271" s="12" t="s">
        <v>7</v>
      </c>
      <c r="D271" s="33">
        <v>2.58</v>
      </c>
      <c r="E271" s="33">
        <v>2.6</v>
      </c>
      <c r="F271" s="37">
        <f t="shared" si="30"/>
        <v>7.7519379844961309E-3</v>
      </c>
      <c r="G271" s="61">
        <f t="shared" ref="G271:G277" si="34">(D271*35.822823)</f>
        <v>92.422883339999998</v>
      </c>
      <c r="H271" s="61">
        <f t="shared" si="31"/>
        <v>92.938820000000007</v>
      </c>
      <c r="I271" s="73">
        <f t="shared" si="28"/>
        <v>5.5823475892005031E-3</v>
      </c>
      <c r="J271" s="61">
        <f t="shared" si="32"/>
        <v>73.382140000000007</v>
      </c>
      <c r="K271" s="73">
        <f t="shared" si="29"/>
        <v>-0.20601762952962632</v>
      </c>
    </row>
    <row r="272" spans="1:11" ht="14.55" customHeight="1">
      <c r="A272" s="81" t="s">
        <v>163</v>
      </c>
      <c r="B272" s="82" t="s">
        <v>164</v>
      </c>
      <c r="C272" s="26" t="s">
        <v>5</v>
      </c>
      <c r="D272" s="33">
        <v>6.47</v>
      </c>
      <c r="E272" s="33">
        <v>6.49</v>
      </c>
      <c r="F272" s="37">
        <f t="shared" si="30"/>
        <v>3.0911901081917253E-3</v>
      </c>
      <c r="G272" s="61">
        <f t="shared" si="34"/>
        <v>231.77366480999999</v>
      </c>
      <c r="H272" s="61">
        <f t="shared" si="31"/>
        <v>231.98959300000001</v>
      </c>
      <c r="I272" s="73">
        <f t="shared" si="28"/>
        <v>9.3163384277087085E-4</v>
      </c>
      <c r="J272" s="61">
        <f t="shared" si="32"/>
        <v>183.17311100000001</v>
      </c>
      <c r="K272" s="73">
        <f t="shared" si="29"/>
        <v>-0.20968971539471937</v>
      </c>
    </row>
    <row r="273" spans="1:11" ht="14.55" customHeight="1">
      <c r="A273" s="81"/>
      <c r="B273" s="82"/>
      <c r="C273" s="12" t="s">
        <v>6</v>
      </c>
      <c r="D273" s="33">
        <v>4.83</v>
      </c>
      <c r="E273" s="33">
        <v>4.8499999999999996</v>
      </c>
      <c r="F273" s="37">
        <f t="shared" si="30"/>
        <v>4.1407867494823135E-3</v>
      </c>
      <c r="G273" s="61">
        <f t="shared" si="34"/>
        <v>173.02423508999999</v>
      </c>
      <c r="H273" s="61">
        <f t="shared" si="31"/>
        <v>173.36664499999998</v>
      </c>
      <c r="I273" s="73">
        <f t="shared" ref="I273:I336" si="35">(H273-G273)/G273</f>
        <v>1.9789708061525549E-3</v>
      </c>
      <c r="J273" s="61">
        <f t="shared" si="32"/>
        <v>136.88591499999998</v>
      </c>
      <c r="K273" s="73">
        <f t="shared" ref="K273:K336" si="36">(J273-G273)/G273</f>
        <v>-0.20886276463642425</v>
      </c>
    </row>
    <row r="274" spans="1:11" ht="14.55" customHeight="1">
      <c r="A274" s="81"/>
      <c r="B274" s="82"/>
      <c r="C274" s="12" t="s">
        <v>7</v>
      </c>
      <c r="D274" s="33">
        <v>1.64</v>
      </c>
      <c r="E274" s="33">
        <v>1.64</v>
      </c>
      <c r="F274" s="37">
        <f t="shared" si="30"/>
        <v>0</v>
      </c>
      <c r="G274" s="61">
        <f t="shared" si="34"/>
        <v>58.749429719999995</v>
      </c>
      <c r="H274" s="61">
        <f t="shared" si="31"/>
        <v>58.622947999999994</v>
      </c>
      <c r="I274" s="73">
        <f t="shared" si="35"/>
        <v>-2.1529012384088387E-3</v>
      </c>
      <c r="J274" s="61">
        <f t="shared" si="32"/>
        <v>46.287195999999994</v>
      </c>
      <c r="K274" s="73">
        <f t="shared" si="36"/>
        <v>-0.21212518622555238</v>
      </c>
    </row>
    <row r="275" spans="1:11" ht="14.55" customHeight="1">
      <c r="A275" s="81" t="s">
        <v>165</v>
      </c>
      <c r="B275" s="82" t="s">
        <v>166</v>
      </c>
      <c r="C275" s="26" t="s">
        <v>5</v>
      </c>
      <c r="D275" s="33">
        <v>1.27</v>
      </c>
      <c r="E275" s="33">
        <v>1.28</v>
      </c>
      <c r="F275" s="37">
        <f t="shared" si="30"/>
        <v>7.8740157480315029E-3</v>
      </c>
      <c r="G275" s="61">
        <f t="shared" si="34"/>
        <v>45.494985210000003</v>
      </c>
      <c r="H275" s="61">
        <f t="shared" si="31"/>
        <v>45.754496000000003</v>
      </c>
      <c r="I275" s="73">
        <f t="shared" si="35"/>
        <v>5.7041625313674921E-3</v>
      </c>
      <c r="J275" s="61">
        <f t="shared" si="32"/>
        <v>36.126592000000002</v>
      </c>
      <c r="K275" s="73">
        <f t="shared" si="36"/>
        <v>-0.20592144753441496</v>
      </c>
    </row>
    <row r="276" spans="1:11" ht="14.55" customHeight="1">
      <c r="A276" s="81"/>
      <c r="B276" s="82"/>
      <c r="C276" s="12" t="s">
        <v>6</v>
      </c>
      <c r="D276" s="33">
        <v>0.57999999999999996</v>
      </c>
      <c r="E276" s="33">
        <v>0.59</v>
      </c>
      <c r="F276" s="37">
        <f t="shared" si="30"/>
        <v>1.7241379310344845E-2</v>
      </c>
      <c r="G276" s="61">
        <f t="shared" si="34"/>
        <v>20.777237339999999</v>
      </c>
      <c r="H276" s="61">
        <f t="shared" si="31"/>
        <v>21.089962999999997</v>
      </c>
      <c r="I276" s="73">
        <f t="shared" si="35"/>
        <v>1.5051359085066799E-2</v>
      </c>
      <c r="J276" s="61">
        <f t="shared" si="32"/>
        <v>16.652100999999998</v>
      </c>
      <c r="K276" s="73">
        <f t="shared" si="36"/>
        <v>-0.19854113771219986</v>
      </c>
    </row>
    <row r="277" spans="1:11" ht="14.55" customHeight="1">
      <c r="A277" s="81"/>
      <c r="B277" s="82"/>
      <c r="C277" s="12" t="s">
        <v>7</v>
      </c>
      <c r="D277" s="33">
        <v>0.69</v>
      </c>
      <c r="E277" s="33">
        <v>0.69</v>
      </c>
      <c r="F277" s="37">
        <f t="shared" si="30"/>
        <v>0</v>
      </c>
      <c r="G277" s="61">
        <f t="shared" si="34"/>
        <v>24.717747869999997</v>
      </c>
      <c r="H277" s="61">
        <f t="shared" si="31"/>
        <v>24.664532999999999</v>
      </c>
      <c r="I277" s="73">
        <f t="shared" si="35"/>
        <v>-2.1529012384087372E-3</v>
      </c>
      <c r="J277" s="61">
        <f t="shared" si="32"/>
        <v>19.474491</v>
      </c>
      <c r="K277" s="73">
        <f t="shared" si="36"/>
        <v>-0.21212518622555224</v>
      </c>
    </row>
    <row r="278" spans="1:11" ht="14.55" customHeight="1">
      <c r="A278" s="81" t="s">
        <v>167</v>
      </c>
      <c r="B278" s="82" t="s">
        <v>168</v>
      </c>
      <c r="C278" s="26" t="s">
        <v>5</v>
      </c>
      <c r="D278" s="65" t="s">
        <v>35</v>
      </c>
      <c r="E278" s="65" t="s">
        <v>35</v>
      </c>
      <c r="F278" s="65" t="s">
        <v>35</v>
      </c>
      <c r="G278" s="65" t="s">
        <v>35</v>
      </c>
      <c r="H278" s="65" t="s">
        <v>35</v>
      </c>
      <c r="I278" s="65" t="s">
        <v>35</v>
      </c>
      <c r="J278" s="65" t="s">
        <v>35</v>
      </c>
      <c r="K278" s="65" t="s">
        <v>35</v>
      </c>
    </row>
    <row r="279" spans="1:11" ht="14.55" customHeight="1">
      <c r="A279" s="81"/>
      <c r="B279" s="82"/>
      <c r="C279" s="12" t="s">
        <v>6</v>
      </c>
      <c r="D279" s="65" t="s">
        <v>35</v>
      </c>
      <c r="E279" s="65" t="s">
        <v>35</v>
      </c>
      <c r="F279" s="65" t="s">
        <v>35</v>
      </c>
      <c r="G279" s="65" t="s">
        <v>35</v>
      </c>
      <c r="H279" s="65" t="s">
        <v>35</v>
      </c>
      <c r="I279" s="65" t="s">
        <v>35</v>
      </c>
      <c r="J279" s="65" t="s">
        <v>35</v>
      </c>
      <c r="K279" s="65" t="s">
        <v>35</v>
      </c>
    </row>
    <row r="280" spans="1:11" ht="14.55" customHeight="1">
      <c r="A280" s="81"/>
      <c r="B280" s="82"/>
      <c r="C280" s="12" t="s">
        <v>7</v>
      </c>
      <c r="D280" s="65" t="s">
        <v>35</v>
      </c>
      <c r="E280" s="65" t="s">
        <v>35</v>
      </c>
      <c r="F280" s="65" t="s">
        <v>35</v>
      </c>
      <c r="G280" s="65" t="s">
        <v>35</v>
      </c>
      <c r="H280" s="65" t="s">
        <v>35</v>
      </c>
      <c r="I280" s="65" t="s">
        <v>35</v>
      </c>
      <c r="J280" s="65" t="s">
        <v>35</v>
      </c>
      <c r="K280" s="65" t="s">
        <v>35</v>
      </c>
    </row>
    <row r="281" spans="1:11" ht="14.55" customHeight="1">
      <c r="A281" s="84" t="s">
        <v>316</v>
      </c>
      <c r="B281" s="82" t="s">
        <v>289</v>
      </c>
      <c r="C281" s="26" t="s">
        <v>5</v>
      </c>
      <c r="D281" s="33">
        <v>5.32</v>
      </c>
      <c r="E281" s="33">
        <v>5.35</v>
      </c>
      <c r="F281" s="37">
        <f t="shared" si="30"/>
        <v>5.6390977443607814E-3</v>
      </c>
      <c r="G281" s="61">
        <f t="shared" ref="G281:G295" si="37">(D281*35.822823)</f>
        <v>190.57741836</v>
      </c>
      <c r="H281" s="61">
        <f t="shared" si="31"/>
        <v>191.23949499999998</v>
      </c>
      <c r="I281" s="73">
        <f t="shared" si="35"/>
        <v>3.4740560854346382E-3</v>
      </c>
      <c r="J281" s="61">
        <f t="shared" si="32"/>
        <v>150.99786499999999</v>
      </c>
      <c r="K281" s="73">
        <f t="shared" si="36"/>
        <v>-0.20768228314035814</v>
      </c>
    </row>
    <row r="282" spans="1:11" ht="14.55" customHeight="1">
      <c r="A282" s="84"/>
      <c r="B282" s="82"/>
      <c r="C282" s="12" t="s">
        <v>6</v>
      </c>
      <c r="D282" s="33">
        <v>4.6399999999999997</v>
      </c>
      <c r="E282" s="33">
        <v>4.6900000000000004</v>
      </c>
      <c r="F282" s="37">
        <f t="shared" si="30"/>
        <v>1.0775862068965671E-2</v>
      </c>
      <c r="G282" s="61">
        <f t="shared" si="37"/>
        <v>166.21789871999999</v>
      </c>
      <c r="H282" s="61">
        <f t="shared" si="31"/>
        <v>167.647333</v>
      </c>
      <c r="I282" s="73">
        <f t="shared" si="35"/>
        <v>8.5997614637635545E-3</v>
      </c>
      <c r="J282" s="61">
        <f t="shared" si="32"/>
        <v>132.370091</v>
      </c>
      <c r="K282" s="73">
        <f t="shared" si="36"/>
        <v>-0.20363515590470696</v>
      </c>
    </row>
    <row r="283" spans="1:11" ht="14.55" customHeight="1">
      <c r="A283" s="84"/>
      <c r="B283" s="82"/>
      <c r="C283" s="12" t="s">
        <v>7</v>
      </c>
      <c r="D283" s="33">
        <v>0.68</v>
      </c>
      <c r="E283" s="33">
        <v>0.66</v>
      </c>
      <c r="F283" s="37">
        <f t="shared" si="30"/>
        <v>-2.9411764705882377E-2</v>
      </c>
      <c r="G283" s="61">
        <f t="shared" si="37"/>
        <v>24.359519640000002</v>
      </c>
      <c r="H283" s="61">
        <f t="shared" si="31"/>
        <v>23.592162000000002</v>
      </c>
      <c r="I283" s="73">
        <f t="shared" si="35"/>
        <v>-3.1501345319632099E-2</v>
      </c>
      <c r="J283" s="61">
        <f t="shared" si="32"/>
        <v>18.627774000000002</v>
      </c>
      <c r="K283" s="73">
        <f t="shared" si="36"/>
        <v>-0.23529797486597726</v>
      </c>
    </row>
    <row r="284" spans="1:11" ht="14.55" customHeight="1">
      <c r="A284" s="84" t="s">
        <v>317</v>
      </c>
      <c r="B284" s="82" t="s">
        <v>290</v>
      </c>
      <c r="C284" s="26" t="s">
        <v>5</v>
      </c>
      <c r="D284" s="33">
        <v>6.82</v>
      </c>
      <c r="E284" s="33">
        <v>6.92</v>
      </c>
      <c r="F284" s="37">
        <f t="shared" si="30"/>
        <v>1.4662756598240416E-2</v>
      </c>
      <c r="G284" s="61">
        <f t="shared" si="37"/>
        <v>244.31165286000001</v>
      </c>
      <c r="H284" s="61">
        <f t="shared" si="31"/>
        <v>247.36024399999999</v>
      </c>
      <c r="I284" s="73">
        <f t="shared" si="35"/>
        <v>1.2478287892992747E-2</v>
      </c>
      <c r="J284" s="61">
        <f t="shared" si="32"/>
        <v>195.30938800000001</v>
      </c>
      <c r="K284" s="73">
        <f t="shared" si="36"/>
        <v>-0.20057276960129358</v>
      </c>
    </row>
    <row r="285" spans="1:11" ht="14.55" customHeight="1">
      <c r="A285" s="84"/>
      <c r="B285" s="82"/>
      <c r="C285" s="12" t="s">
        <v>6</v>
      </c>
      <c r="D285" s="33">
        <v>5.79</v>
      </c>
      <c r="E285" s="33">
        <v>5.89</v>
      </c>
      <c r="F285" s="37">
        <f t="shared" ref="F285:F348" si="38">SUM(E285-D285)/D285</f>
        <v>1.7271157167530162E-2</v>
      </c>
      <c r="G285" s="61">
        <f t="shared" si="37"/>
        <v>207.41414517000001</v>
      </c>
      <c r="H285" s="61">
        <f t="shared" ref="H285:H348" si="39">(E285*35.7457)</f>
        <v>210.54217299999999</v>
      </c>
      <c r="I285" s="73">
        <f t="shared" si="35"/>
        <v>1.5081072833466573E-2</v>
      </c>
      <c r="J285" s="61">
        <f t="shared" ref="J285:J348" si="40">(E285*28.2239)</f>
        <v>166.23877099999999</v>
      </c>
      <c r="K285" s="73">
        <f t="shared" si="36"/>
        <v>-0.19851767648851537</v>
      </c>
    </row>
    <row r="286" spans="1:11" ht="14.55" customHeight="1">
      <c r="A286" s="84"/>
      <c r="B286" s="82"/>
      <c r="C286" s="12" t="s">
        <v>7</v>
      </c>
      <c r="D286" s="33">
        <v>1.03</v>
      </c>
      <c r="E286" s="33">
        <v>1.03</v>
      </c>
      <c r="F286" s="37">
        <f t="shared" si="38"/>
        <v>0</v>
      </c>
      <c r="G286" s="61">
        <f t="shared" si="37"/>
        <v>36.897507689999998</v>
      </c>
      <c r="H286" s="61">
        <f t="shared" si="39"/>
        <v>36.818071000000003</v>
      </c>
      <c r="I286" s="73">
        <f t="shared" si="35"/>
        <v>-2.152901238408667E-3</v>
      </c>
      <c r="J286" s="61">
        <f t="shared" si="40"/>
        <v>29.070617000000002</v>
      </c>
      <c r="K286" s="73">
        <f t="shared" si="36"/>
        <v>-0.21212518622555224</v>
      </c>
    </row>
    <row r="287" spans="1:11" ht="14.55" customHeight="1">
      <c r="A287" s="84" t="s">
        <v>318</v>
      </c>
      <c r="B287" s="82" t="s">
        <v>291</v>
      </c>
      <c r="C287" s="26" t="s">
        <v>5</v>
      </c>
      <c r="D287" s="33">
        <v>9.57</v>
      </c>
      <c r="E287" s="33">
        <v>9.7200000000000006</v>
      </c>
      <c r="F287" s="37">
        <f t="shared" si="38"/>
        <v>1.5673981191222607E-2</v>
      </c>
      <c r="G287" s="61">
        <f t="shared" si="37"/>
        <v>342.82441611000002</v>
      </c>
      <c r="H287" s="61">
        <f t="shared" si="39"/>
        <v>347.44820400000003</v>
      </c>
      <c r="I287" s="73">
        <f t="shared" si="35"/>
        <v>1.3487335419296418E-2</v>
      </c>
      <c r="J287" s="61">
        <f t="shared" si="40"/>
        <v>274.33630800000003</v>
      </c>
      <c r="K287" s="73">
        <f t="shared" si="36"/>
        <v>-0.19977605121341363</v>
      </c>
    </row>
    <row r="288" spans="1:11" ht="14.55" customHeight="1">
      <c r="A288" s="84"/>
      <c r="B288" s="82"/>
      <c r="C288" s="12" t="s">
        <v>6</v>
      </c>
      <c r="D288" s="33">
        <v>8.08</v>
      </c>
      <c r="E288" s="33">
        <v>8.2200000000000006</v>
      </c>
      <c r="F288" s="37">
        <f t="shared" si="38"/>
        <v>1.7326732673267398E-2</v>
      </c>
      <c r="G288" s="61">
        <f t="shared" si="37"/>
        <v>289.44840984000001</v>
      </c>
      <c r="H288" s="61">
        <f t="shared" si="39"/>
        <v>293.829654</v>
      </c>
      <c r="I288" s="73">
        <f t="shared" si="35"/>
        <v>1.5136528690628629E-2</v>
      </c>
      <c r="J288" s="61">
        <f t="shared" si="40"/>
        <v>232.00045800000001</v>
      </c>
      <c r="K288" s="73">
        <f t="shared" si="36"/>
        <v>-0.19847388994728221</v>
      </c>
    </row>
    <row r="289" spans="1:11" ht="14.55" customHeight="1">
      <c r="A289" s="84"/>
      <c r="B289" s="82"/>
      <c r="C289" s="12" t="s">
        <v>7</v>
      </c>
      <c r="D289" s="33">
        <v>1.49</v>
      </c>
      <c r="E289" s="33">
        <v>1.5</v>
      </c>
      <c r="F289" s="37">
        <f t="shared" si="38"/>
        <v>6.7114093959731603E-3</v>
      </c>
      <c r="G289" s="61">
        <f t="shared" si="37"/>
        <v>53.376006269999998</v>
      </c>
      <c r="H289" s="61">
        <f t="shared" si="39"/>
        <v>53.618549999999999</v>
      </c>
      <c r="I289" s="73">
        <f t="shared" si="35"/>
        <v>4.5440591559642984E-3</v>
      </c>
      <c r="J289" s="61">
        <f t="shared" si="40"/>
        <v>42.335850000000001</v>
      </c>
      <c r="K289" s="73">
        <f t="shared" si="36"/>
        <v>-0.20683743579753588</v>
      </c>
    </row>
    <row r="290" spans="1:11" ht="14.55" customHeight="1">
      <c r="A290" s="84" t="s">
        <v>319</v>
      </c>
      <c r="B290" s="82" t="s">
        <v>288</v>
      </c>
      <c r="C290" s="26" t="s">
        <v>5</v>
      </c>
      <c r="D290" s="33">
        <v>5.76</v>
      </c>
      <c r="E290" s="33">
        <v>5.86</v>
      </c>
      <c r="F290" s="37">
        <f t="shared" si="38"/>
        <v>1.7361111111111206E-2</v>
      </c>
      <c r="G290" s="61">
        <f t="shared" si="37"/>
        <v>206.33946047999999</v>
      </c>
      <c r="H290" s="61">
        <f t="shared" si="39"/>
        <v>209.46980200000002</v>
      </c>
      <c r="I290" s="73">
        <f t="shared" si="35"/>
        <v>1.5170833115091173E-2</v>
      </c>
      <c r="J290" s="61">
        <f t="shared" si="40"/>
        <v>165.392054</v>
      </c>
      <c r="K290" s="73">
        <f t="shared" si="36"/>
        <v>-0.19844680404196813</v>
      </c>
    </row>
    <row r="291" spans="1:11" ht="14.55" customHeight="1">
      <c r="A291" s="84"/>
      <c r="B291" s="82"/>
      <c r="C291" s="12" t="s">
        <v>6</v>
      </c>
      <c r="D291" s="33">
        <v>4.76</v>
      </c>
      <c r="E291" s="33">
        <v>4.84</v>
      </c>
      <c r="F291" s="37">
        <f t="shared" si="38"/>
        <v>1.6806722689075647E-2</v>
      </c>
      <c r="G291" s="61">
        <f t="shared" si="37"/>
        <v>170.51663747999999</v>
      </c>
      <c r="H291" s="61">
        <f t="shared" si="39"/>
        <v>173.00918799999999</v>
      </c>
      <c r="I291" s="73">
        <f t="shared" si="35"/>
        <v>1.4617638236575957E-2</v>
      </c>
      <c r="J291" s="61">
        <f t="shared" si="40"/>
        <v>136.60367600000001</v>
      </c>
      <c r="K291" s="73">
        <f t="shared" si="36"/>
        <v>-0.198883592716738</v>
      </c>
    </row>
    <row r="292" spans="1:11" ht="14.55" customHeight="1">
      <c r="A292" s="84"/>
      <c r="B292" s="82"/>
      <c r="C292" s="12" t="s">
        <v>7</v>
      </c>
      <c r="D292" s="33">
        <v>1</v>
      </c>
      <c r="E292" s="33">
        <v>1.02</v>
      </c>
      <c r="F292" s="37">
        <f t="shared" si="38"/>
        <v>2.0000000000000018E-2</v>
      </c>
      <c r="G292" s="61">
        <f t="shared" si="37"/>
        <v>35.822823</v>
      </c>
      <c r="H292" s="61">
        <f t="shared" si="39"/>
        <v>36.460614</v>
      </c>
      <c r="I292" s="73">
        <f t="shared" si="35"/>
        <v>1.7804040736823002E-2</v>
      </c>
      <c r="J292" s="61">
        <f t="shared" si="40"/>
        <v>28.788378000000002</v>
      </c>
      <c r="K292" s="73">
        <f t="shared" si="36"/>
        <v>-0.19636768995006335</v>
      </c>
    </row>
    <row r="293" spans="1:11" ht="14.55" customHeight="1">
      <c r="A293" s="84" t="s">
        <v>320</v>
      </c>
      <c r="B293" s="82" t="s">
        <v>292</v>
      </c>
      <c r="C293" s="26" t="s">
        <v>5</v>
      </c>
      <c r="D293" s="33">
        <v>8.76</v>
      </c>
      <c r="E293" s="33">
        <v>8.89</v>
      </c>
      <c r="F293" s="37">
        <f t="shared" si="38"/>
        <v>1.4840182648401916E-2</v>
      </c>
      <c r="G293" s="61">
        <f t="shared" si="37"/>
        <v>313.80792947999998</v>
      </c>
      <c r="H293" s="61">
        <f t="shared" si="39"/>
        <v>317.77927299999999</v>
      </c>
      <c r="I293" s="73">
        <f t="shared" si="35"/>
        <v>1.2655331962391065E-2</v>
      </c>
      <c r="J293" s="61">
        <f t="shared" si="40"/>
        <v>250.91047100000003</v>
      </c>
      <c r="K293" s="73">
        <f t="shared" si="36"/>
        <v>-0.20043298008506383</v>
      </c>
    </row>
    <row r="294" spans="1:11" ht="14.55" customHeight="1">
      <c r="A294" s="84"/>
      <c r="B294" s="82"/>
      <c r="C294" s="12" t="s">
        <v>6</v>
      </c>
      <c r="D294" s="33">
        <v>7.6</v>
      </c>
      <c r="E294" s="33">
        <v>7.71</v>
      </c>
      <c r="F294" s="37">
        <f t="shared" si="38"/>
        <v>1.4473684210526359E-2</v>
      </c>
      <c r="G294" s="61">
        <f t="shared" si="37"/>
        <v>272.25345479999999</v>
      </c>
      <c r="H294" s="61">
        <f t="shared" si="39"/>
        <v>275.59934699999997</v>
      </c>
      <c r="I294" s="73">
        <f t="shared" si="35"/>
        <v>1.2289622559456242E-2</v>
      </c>
      <c r="J294" s="61">
        <f t="shared" si="40"/>
        <v>217.606269</v>
      </c>
      <c r="K294" s="73">
        <f t="shared" si="36"/>
        <v>-0.20072173497355372</v>
      </c>
    </row>
    <row r="295" spans="1:11" ht="14.55" customHeight="1">
      <c r="A295" s="84"/>
      <c r="B295" s="82"/>
      <c r="C295" s="12" t="s">
        <v>7</v>
      </c>
      <c r="D295" s="33">
        <v>1.1599999999999999</v>
      </c>
      <c r="E295" s="33">
        <v>1.18</v>
      </c>
      <c r="F295" s="37">
        <f t="shared" si="38"/>
        <v>1.7241379310344845E-2</v>
      </c>
      <c r="G295" s="61">
        <f t="shared" si="37"/>
        <v>41.554474679999998</v>
      </c>
      <c r="H295" s="61">
        <f t="shared" si="39"/>
        <v>42.179925999999995</v>
      </c>
      <c r="I295" s="73">
        <f t="shared" si="35"/>
        <v>1.5051359085066799E-2</v>
      </c>
      <c r="J295" s="61">
        <f t="shared" si="40"/>
        <v>33.304201999999997</v>
      </c>
      <c r="K295" s="73">
        <f t="shared" si="36"/>
        <v>-0.19854113771219986</v>
      </c>
    </row>
    <row r="296" spans="1:11" ht="14.55" customHeight="1">
      <c r="A296" s="81" t="s">
        <v>169</v>
      </c>
      <c r="B296" s="82" t="s">
        <v>170</v>
      </c>
      <c r="C296" s="26" t="s">
        <v>5</v>
      </c>
      <c r="D296" s="65" t="s">
        <v>35</v>
      </c>
      <c r="E296" s="65" t="s">
        <v>35</v>
      </c>
      <c r="F296" s="65" t="s">
        <v>35</v>
      </c>
      <c r="G296" s="65" t="s">
        <v>35</v>
      </c>
      <c r="H296" s="65" t="s">
        <v>35</v>
      </c>
      <c r="I296" s="65" t="s">
        <v>35</v>
      </c>
      <c r="J296" s="65" t="s">
        <v>35</v>
      </c>
      <c r="K296" s="65" t="s">
        <v>35</v>
      </c>
    </row>
    <row r="297" spans="1:11" ht="14.55" customHeight="1">
      <c r="A297" s="81"/>
      <c r="B297" s="82"/>
      <c r="C297" s="12" t="s">
        <v>6</v>
      </c>
      <c r="D297" s="65" t="s">
        <v>35</v>
      </c>
      <c r="E297" s="65" t="s">
        <v>35</v>
      </c>
      <c r="F297" s="65" t="s">
        <v>35</v>
      </c>
      <c r="G297" s="65" t="s">
        <v>35</v>
      </c>
      <c r="H297" s="65" t="s">
        <v>35</v>
      </c>
      <c r="I297" s="65" t="s">
        <v>35</v>
      </c>
      <c r="J297" s="65" t="s">
        <v>35</v>
      </c>
      <c r="K297" s="65" t="s">
        <v>35</v>
      </c>
    </row>
    <row r="298" spans="1:11" ht="14.55" customHeight="1">
      <c r="A298" s="81"/>
      <c r="B298" s="82"/>
      <c r="C298" s="12" t="s">
        <v>7</v>
      </c>
      <c r="D298" s="65" t="s">
        <v>35</v>
      </c>
      <c r="E298" s="65" t="s">
        <v>35</v>
      </c>
      <c r="F298" s="65" t="s">
        <v>35</v>
      </c>
      <c r="G298" s="65" t="s">
        <v>35</v>
      </c>
      <c r="H298" s="65" t="s">
        <v>35</v>
      </c>
      <c r="I298" s="65" t="s">
        <v>35</v>
      </c>
      <c r="J298" s="65" t="s">
        <v>35</v>
      </c>
      <c r="K298" s="65" t="s">
        <v>35</v>
      </c>
    </row>
    <row r="299" spans="1:11" ht="14.55" customHeight="1">
      <c r="A299" s="81" t="s">
        <v>171</v>
      </c>
      <c r="B299" s="94" t="s">
        <v>172</v>
      </c>
      <c r="C299" s="26" t="s">
        <v>5</v>
      </c>
      <c r="D299" s="33">
        <v>5.22</v>
      </c>
      <c r="E299" s="33">
        <v>5.34</v>
      </c>
      <c r="F299" s="37">
        <f t="shared" si="38"/>
        <v>2.2988505747126457E-2</v>
      </c>
      <c r="G299" s="61">
        <f t="shared" ref="G299:G313" si="41">(D299*35.822823)</f>
        <v>186.99513605999999</v>
      </c>
      <c r="H299" s="61">
        <f t="shared" si="39"/>
        <v>190.88203799999999</v>
      </c>
      <c r="I299" s="73">
        <f t="shared" si="35"/>
        <v>2.0786112526225468E-2</v>
      </c>
      <c r="J299" s="61">
        <f t="shared" si="40"/>
        <v>150.71562599999999</v>
      </c>
      <c r="K299" s="73">
        <f t="shared" si="36"/>
        <v>-0.19401312154108233</v>
      </c>
    </row>
    <row r="300" spans="1:11" ht="14.55" customHeight="1">
      <c r="A300" s="81"/>
      <c r="B300" s="94"/>
      <c r="C300" s="12" t="s">
        <v>6</v>
      </c>
      <c r="D300" s="33">
        <v>4.6100000000000003</v>
      </c>
      <c r="E300" s="33">
        <v>4.72</v>
      </c>
      <c r="F300" s="37">
        <f t="shared" si="38"/>
        <v>2.3861171366594235E-2</v>
      </c>
      <c r="G300" s="61">
        <f t="shared" si="41"/>
        <v>165.14321403</v>
      </c>
      <c r="H300" s="61">
        <f t="shared" si="39"/>
        <v>168.71970399999998</v>
      </c>
      <c r="I300" s="73">
        <f t="shared" si="35"/>
        <v>2.165689938280041E-2</v>
      </c>
      <c r="J300" s="61">
        <f t="shared" si="40"/>
        <v>133.21680799999999</v>
      </c>
      <c r="K300" s="73">
        <f t="shared" si="36"/>
        <v>-0.19332557027865671</v>
      </c>
    </row>
    <row r="301" spans="1:11" ht="14.55" customHeight="1">
      <c r="A301" s="81"/>
      <c r="B301" s="94"/>
      <c r="C301" s="12" t="s">
        <v>7</v>
      </c>
      <c r="D301" s="33">
        <v>0.61</v>
      </c>
      <c r="E301" s="33">
        <v>0.62</v>
      </c>
      <c r="F301" s="37">
        <f t="shared" si="38"/>
        <v>1.6393442622950834E-2</v>
      </c>
      <c r="G301" s="61">
        <f t="shared" si="41"/>
        <v>21.851922030000001</v>
      </c>
      <c r="H301" s="61">
        <f t="shared" si="39"/>
        <v>22.162333999999998</v>
      </c>
      <c r="I301" s="73">
        <f t="shared" si="35"/>
        <v>1.4205247921617125E-2</v>
      </c>
      <c r="J301" s="61">
        <f t="shared" si="40"/>
        <v>17.498818</v>
      </c>
      <c r="K301" s="73">
        <f t="shared" si="36"/>
        <v>-0.19920920567187292</v>
      </c>
    </row>
    <row r="302" spans="1:11" ht="14.55" customHeight="1">
      <c r="A302" s="81" t="s">
        <v>173</v>
      </c>
      <c r="B302" s="82" t="s">
        <v>174</v>
      </c>
      <c r="C302" s="26" t="s">
        <v>5</v>
      </c>
      <c r="D302" s="33">
        <v>6.17</v>
      </c>
      <c r="E302" s="33">
        <v>6.23</v>
      </c>
      <c r="F302" s="37">
        <f t="shared" si="38"/>
        <v>9.724473257698622E-3</v>
      </c>
      <c r="G302" s="61">
        <f t="shared" si="41"/>
        <v>221.02681791000001</v>
      </c>
      <c r="H302" s="61">
        <f t="shared" si="39"/>
        <v>222.69571100000002</v>
      </c>
      <c r="I302" s="73">
        <f t="shared" si="35"/>
        <v>7.5506361887703998E-3</v>
      </c>
      <c r="J302" s="61">
        <f t="shared" si="40"/>
        <v>175.83489700000001</v>
      </c>
      <c r="K302" s="73">
        <f t="shared" si="36"/>
        <v>-0.20446351866858847</v>
      </c>
    </row>
    <row r="303" spans="1:11" ht="14.55" customHeight="1">
      <c r="A303" s="81"/>
      <c r="B303" s="82"/>
      <c r="C303" s="12" t="s">
        <v>6</v>
      </c>
      <c r="D303" s="33">
        <v>5.45</v>
      </c>
      <c r="E303" s="33">
        <v>5.52</v>
      </c>
      <c r="F303" s="37">
        <f t="shared" si="38"/>
        <v>1.2844036697247594E-2</v>
      </c>
      <c r="G303" s="61">
        <f t="shared" si="41"/>
        <v>195.23438535</v>
      </c>
      <c r="H303" s="61">
        <f t="shared" si="39"/>
        <v>197.31626399999999</v>
      </c>
      <c r="I303" s="73">
        <f t="shared" si="35"/>
        <v>1.0663483516327177E-2</v>
      </c>
      <c r="J303" s="61">
        <f t="shared" si="40"/>
        <v>155.795928</v>
      </c>
      <c r="K303" s="73">
        <f t="shared" si="36"/>
        <v>-0.2020056932045961</v>
      </c>
    </row>
    <row r="304" spans="1:11" ht="14.55" customHeight="1">
      <c r="A304" s="81"/>
      <c r="B304" s="82"/>
      <c r="C304" s="12" t="s">
        <v>7</v>
      </c>
      <c r="D304" s="33">
        <v>0.72</v>
      </c>
      <c r="E304" s="33">
        <v>0.71</v>
      </c>
      <c r="F304" s="37">
        <f t="shared" si="38"/>
        <v>-1.3888888888888902E-2</v>
      </c>
      <c r="G304" s="61">
        <f t="shared" si="41"/>
        <v>25.792432559999998</v>
      </c>
      <c r="H304" s="61">
        <f t="shared" si="39"/>
        <v>25.379446999999999</v>
      </c>
      <c r="I304" s="73">
        <f t="shared" si="35"/>
        <v>-1.6011888721208668E-2</v>
      </c>
      <c r="J304" s="61">
        <f t="shared" si="40"/>
        <v>20.038968999999998</v>
      </c>
      <c r="K304" s="73">
        <f t="shared" si="36"/>
        <v>-0.22306789197241969</v>
      </c>
    </row>
    <row r="305" spans="1:11" ht="14.55" customHeight="1">
      <c r="A305" s="81" t="s">
        <v>175</v>
      </c>
      <c r="B305" s="94" t="s">
        <v>176</v>
      </c>
      <c r="C305" s="26" t="s">
        <v>5</v>
      </c>
      <c r="D305" s="33">
        <v>5.65</v>
      </c>
      <c r="E305" s="33">
        <v>5.76</v>
      </c>
      <c r="F305" s="37">
        <f t="shared" si="38"/>
        <v>1.9469026548672465E-2</v>
      </c>
      <c r="G305" s="61">
        <f t="shared" si="41"/>
        <v>202.39894995</v>
      </c>
      <c r="H305" s="61">
        <f t="shared" si="39"/>
        <v>205.89523199999999</v>
      </c>
      <c r="I305" s="73">
        <f t="shared" si="35"/>
        <v>1.7274210418896447E-2</v>
      </c>
      <c r="J305" s="61">
        <f t="shared" si="40"/>
        <v>162.56966399999999</v>
      </c>
      <c r="K305" s="73">
        <f t="shared" si="36"/>
        <v>-0.19678603055914723</v>
      </c>
    </row>
    <row r="306" spans="1:11" ht="14.55" customHeight="1">
      <c r="A306" s="81"/>
      <c r="B306" s="94"/>
      <c r="C306" s="12" t="s">
        <v>6</v>
      </c>
      <c r="D306" s="33">
        <v>4.8899999999999997</v>
      </c>
      <c r="E306" s="33">
        <v>5.01</v>
      </c>
      <c r="F306" s="37">
        <f t="shared" si="38"/>
        <v>2.4539877300613522E-2</v>
      </c>
      <c r="G306" s="61">
        <f t="shared" si="41"/>
        <v>175.17360446999999</v>
      </c>
      <c r="H306" s="61">
        <f t="shared" si="39"/>
        <v>179.08595699999998</v>
      </c>
      <c r="I306" s="73">
        <f t="shared" si="35"/>
        <v>2.2334144129973744E-2</v>
      </c>
      <c r="J306" s="61">
        <f t="shared" si="40"/>
        <v>141.40173899999999</v>
      </c>
      <c r="K306" s="73">
        <f t="shared" si="36"/>
        <v>-0.19279083496728369</v>
      </c>
    </row>
    <row r="307" spans="1:11" ht="14.55" customHeight="1">
      <c r="A307" s="81"/>
      <c r="B307" s="94"/>
      <c r="C307" s="12" t="s">
        <v>7</v>
      </c>
      <c r="D307" s="33">
        <v>0.76</v>
      </c>
      <c r="E307" s="33">
        <v>0.75</v>
      </c>
      <c r="F307" s="37">
        <f t="shared" si="38"/>
        <v>-1.3157894736842117E-2</v>
      </c>
      <c r="G307" s="61">
        <f t="shared" si="41"/>
        <v>27.225345480000001</v>
      </c>
      <c r="H307" s="61">
        <f t="shared" si="39"/>
        <v>26.809275</v>
      </c>
      <c r="I307" s="73">
        <f t="shared" si="35"/>
        <v>-1.5282468327377195E-2</v>
      </c>
      <c r="J307" s="61">
        <f t="shared" si="40"/>
        <v>21.167925</v>
      </c>
      <c r="K307" s="73">
        <f t="shared" si="36"/>
        <v>-0.22249196009100564</v>
      </c>
    </row>
    <row r="308" spans="1:11" ht="14.55" customHeight="1">
      <c r="A308" s="81" t="s">
        <v>177</v>
      </c>
      <c r="B308" s="82" t="s">
        <v>178</v>
      </c>
      <c r="C308" s="26" t="s">
        <v>5</v>
      </c>
      <c r="D308" s="33">
        <v>9.39</v>
      </c>
      <c r="E308" s="33">
        <v>9.66</v>
      </c>
      <c r="F308" s="37">
        <f t="shared" si="38"/>
        <v>2.8753993610223596E-2</v>
      </c>
      <c r="G308" s="61">
        <f t="shared" si="41"/>
        <v>336.37630797000003</v>
      </c>
      <c r="H308" s="61">
        <f t="shared" si="39"/>
        <v>345.30346200000002</v>
      </c>
      <c r="I308" s="73">
        <f t="shared" si="35"/>
        <v>2.6539187863362158E-2</v>
      </c>
      <c r="J308" s="61">
        <f t="shared" si="40"/>
        <v>272.64287400000001</v>
      </c>
      <c r="K308" s="73">
        <f t="shared" si="36"/>
        <v>-0.18947063886462578</v>
      </c>
    </row>
    <row r="309" spans="1:11" ht="14.55" customHeight="1">
      <c r="A309" s="81"/>
      <c r="B309" s="82"/>
      <c r="C309" s="12" t="s">
        <v>6</v>
      </c>
      <c r="D309" s="33">
        <v>8.52</v>
      </c>
      <c r="E309" s="33">
        <v>8.77</v>
      </c>
      <c r="F309" s="37">
        <f t="shared" si="38"/>
        <v>2.9342723004694836E-2</v>
      </c>
      <c r="G309" s="61">
        <f t="shared" si="41"/>
        <v>305.21045196</v>
      </c>
      <c r="H309" s="61">
        <f t="shared" si="39"/>
        <v>313.48978899999997</v>
      </c>
      <c r="I309" s="73">
        <f t="shared" si="35"/>
        <v>2.7126649781590833E-2</v>
      </c>
      <c r="J309" s="61">
        <f t="shared" si="40"/>
        <v>247.52360299999998</v>
      </c>
      <c r="K309" s="73">
        <f t="shared" si="36"/>
        <v>-0.18900679380259328</v>
      </c>
    </row>
    <row r="310" spans="1:11" ht="14.55" customHeight="1">
      <c r="A310" s="81"/>
      <c r="B310" s="82"/>
      <c r="C310" s="12" t="s">
        <v>7</v>
      </c>
      <c r="D310" s="33">
        <v>0.87</v>
      </c>
      <c r="E310" s="33">
        <v>0.89</v>
      </c>
      <c r="F310" s="37">
        <f t="shared" si="38"/>
        <v>2.2988505747126457E-2</v>
      </c>
      <c r="G310" s="61">
        <f t="shared" si="41"/>
        <v>31.165856009999999</v>
      </c>
      <c r="H310" s="61">
        <f t="shared" si="39"/>
        <v>31.813673000000001</v>
      </c>
      <c r="I310" s="73">
        <f t="shared" si="35"/>
        <v>2.0786112526225541E-2</v>
      </c>
      <c r="J310" s="61">
        <f t="shared" si="40"/>
        <v>25.119271000000001</v>
      </c>
      <c r="K310" s="73">
        <f t="shared" si="36"/>
        <v>-0.19401312154108222</v>
      </c>
    </row>
    <row r="311" spans="1:11" ht="14.55" customHeight="1">
      <c r="A311" s="81" t="s">
        <v>179</v>
      </c>
      <c r="B311" s="94" t="s">
        <v>180</v>
      </c>
      <c r="C311" s="26" t="s">
        <v>5</v>
      </c>
      <c r="D311" s="33">
        <v>9.94</v>
      </c>
      <c r="E311" s="33">
        <v>10.23</v>
      </c>
      <c r="F311" s="37">
        <f t="shared" si="38"/>
        <v>2.9175050301810959E-2</v>
      </c>
      <c r="G311" s="61">
        <f t="shared" si="41"/>
        <v>356.07886062</v>
      </c>
      <c r="H311" s="61">
        <f t="shared" si="39"/>
        <v>365.67851100000001</v>
      </c>
      <c r="I311" s="73">
        <f t="shared" si="35"/>
        <v>2.6959338061476674E-2</v>
      </c>
      <c r="J311" s="61">
        <f t="shared" si="40"/>
        <v>288.73049700000001</v>
      </c>
      <c r="K311" s="73">
        <f t="shared" si="36"/>
        <v>-0.18913889890215294</v>
      </c>
    </row>
    <row r="312" spans="1:11" ht="14.55" customHeight="1">
      <c r="A312" s="81"/>
      <c r="B312" s="94"/>
      <c r="C312" s="12" t="s">
        <v>6</v>
      </c>
      <c r="D312" s="33">
        <v>8.2799999999999994</v>
      </c>
      <c r="E312" s="33">
        <v>8.5500000000000007</v>
      </c>
      <c r="F312" s="37">
        <f t="shared" si="38"/>
        <v>3.2608695652174079E-2</v>
      </c>
      <c r="G312" s="61">
        <f t="shared" si="41"/>
        <v>296.61297443999996</v>
      </c>
      <c r="H312" s="61">
        <f t="shared" si="39"/>
        <v>305.62573500000002</v>
      </c>
      <c r="I312" s="73">
        <f t="shared" si="35"/>
        <v>3.0385591112512839E-2</v>
      </c>
      <c r="J312" s="61">
        <f t="shared" si="40"/>
        <v>241.31434500000003</v>
      </c>
      <c r="K312" s="73">
        <f t="shared" si="36"/>
        <v>-0.18643361621116797</v>
      </c>
    </row>
    <row r="313" spans="1:11" ht="14.55" customHeight="1">
      <c r="A313" s="81"/>
      <c r="B313" s="94"/>
      <c r="C313" s="12" t="s">
        <v>7</v>
      </c>
      <c r="D313" s="33">
        <v>1.66</v>
      </c>
      <c r="E313" s="33">
        <v>1.68</v>
      </c>
      <c r="F313" s="37">
        <f t="shared" si="38"/>
        <v>1.2048192771084348E-2</v>
      </c>
      <c r="G313" s="61">
        <f t="shared" si="41"/>
        <v>59.465886179999998</v>
      </c>
      <c r="H313" s="61">
        <f t="shared" si="39"/>
        <v>60.052775999999994</v>
      </c>
      <c r="I313" s="73">
        <f t="shared" si="35"/>
        <v>9.8693529635379956E-3</v>
      </c>
      <c r="J313" s="61">
        <f t="shared" si="40"/>
        <v>47.416151999999997</v>
      </c>
      <c r="K313" s="73">
        <f t="shared" si="36"/>
        <v>-0.20263271858971565</v>
      </c>
    </row>
    <row r="314" spans="1:11" ht="14.55" customHeight="1">
      <c r="A314" s="81" t="s">
        <v>181</v>
      </c>
      <c r="B314" s="82" t="s">
        <v>182</v>
      </c>
      <c r="C314" s="26" t="s">
        <v>5</v>
      </c>
      <c r="D314" s="65" t="s">
        <v>35</v>
      </c>
      <c r="E314" s="65" t="s">
        <v>35</v>
      </c>
      <c r="F314" s="65" t="s">
        <v>35</v>
      </c>
      <c r="G314" s="65" t="s">
        <v>35</v>
      </c>
      <c r="H314" s="65" t="s">
        <v>35</v>
      </c>
      <c r="I314" s="65" t="s">
        <v>35</v>
      </c>
      <c r="J314" s="65" t="s">
        <v>35</v>
      </c>
      <c r="K314" s="65" t="s">
        <v>35</v>
      </c>
    </row>
    <row r="315" spans="1:11" ht="14.55" customHeight="1">
      <c r="A315" s="81"/>
      <c r="B315" s="82"/>
      <c r="C315" s="12" t="s">
        <v>6</v>
      </c>
      <c r="D315" s="65" t="s">
        <v>35</v>
      </c>
      <c r="E315" s="65" t="s">
        <v>35</v>
      </c>
      <c r="F315" s="65" t="s">
        <v>35</v>
      </c>
      <c r="G315" s="65" t="s">
        <v>35</v>
      </c>
      <c r="H315" s="65" t="s">
        <v>35</v>
      </c>
      <c r="I315" s="65" t="s">
        <v>35</v>
      </c>
      <c r="J315" s="65" t="s">
        <v>35</v>
      </c>
      <c r="K315" s="65" t="s">
        <v>35</v>
      </c>
    </row>
    <row r="316" spans="1:11" ht="14.55" customHeight="1">
      <c r="A316" s="81"/>
      <c r="B316" s="82"/>
      <c r="C316" s="12" t="s">
        <v>7</v>
      </c>
      <c r="D316" s="33">
        <v>2.08</v>
      </c>
      <c r="E316" s="33">
        <v>2.09</v>
      </c>
      <c r="F316" s="37">
        <f t="shared" si="38"/>
        <v>4.8076923076922047E-3</v>
      </c>
      <c r="G316" s="61">
        <f>(D316*35.822823)</f>
        <v>74.511471839999999</v>
      </c>
      <c r="H316" s="61">
        <f t="shared" si="39"/>
        <v>74.708512999999996</v>
      </c>
      <c r="I316" s="73">
        <f t="shared" si="35"/>
        <v>2.6444405825603368E-3</v>
      </c>
      <c r="J316" s="61">
        <f t="shared" si="40"/>
        <v>58.987950999999995</v>
      </c>
      <c r="K316" s="73">
        <f t="shared" si="36"/>
        <v>-0.20833732654394449</v>
      </c>
    </row>
    <row r="317" spans="1:11" ht="14.55" customHeight="1">
      <c r="A317" s="81" t="s">
        <v>183</v>
      </c>
      <c r="B317" s="82" t="s">
        <v>184</v>
      </c>
      <c r="C317" s="26" t="s">
        <v>5</v>
      </c>
      <c r="D317" s="33">
        <v>2.1800000000000002</v>
      </c>
      <c r="E317" s="33">
        <v>2.17</v>
      </c>
      <c r="F317" s="37">
        <f t="shared" si="38"/>
        <v>-4.5871559633028575E-3</v>
      </c>
      <c r="G317" s="61">
        <f>(D317*35.822823)</f>
        <v>78.093754140000001</v>
      </c>
      <c r="H317" s="61">
        <f t="shared" si="39"/>
        <v>77.568168999999997</v>
      </c>
      <c r="I317" s="73">
        <f t="shared" si="35"/>
        <v>-6.7301815079574556E-3</v>
      </c>
      <c r="J317" s="61">
        <f t="shared" si="40"/>
        <v>61.245863</v>
      </c>
      <c r="K317" s="73">
        <f t="shared" si="36"/>
        <v>-0.21573929087589386</v>
      </c>
    </row>
    <row r="318" spans="1:11" ht="14.55" customHeight="1">
      <c r="A318" s="81"/>
      <c r="B318" s="82"/>
      <c r="C318" s="12" t="s">
        <v>6</v>
      </c>
      <c r="D318" s="65" t="s">
        <v>35</v>
      </c>
      <c r="E318" s="65" t="s">
        <v>35</v>
      </c>
      <c r="F318" s="65" t="s">
        <v>35</v>
      </c>
      <c r="G318" s="65" t="s">
        <v>35</v>
      </c>
      <c r="H318" s="65" t="s">
        <v>35</v>
      </c>
      <c r="I318" s="65" t="s">
        <v>35</v>
      </c>
      <c r="J318" s="65" t="s">
        <v>35</v>
      </c>
      <c r="K318" s="65" t="s">
        <v>35</v>
      </c>
    </row>
    <row r="319" spans="1:11" ht="14.55" customHeight="1">
      <c r="A319" s="81"/>
      <c r="B319" s="82"/>
      <c r="C319" s="12" t="s">
        <v>7</v>
      </c>
      <c r="D319" s="33">
        <v>2.1800000000000002</v>
      </c>
      <c r="E319" s="33">
        <v>2.17</v>
      </c>
      <c r="F319" s="37">
        <f t="shared" si="38"/>
        <v>-4.5871559633028575E-3</v>
      </c>
      <c r="G319" s="61">
        <f t="shared" ref="G319:G340" si="42">(D319*35.822823)</f>
        <v>78.093754140000001</v>
      </c>
      <c r="H319" s="61">
        <f t="shared" si="39"/>
        <v>77.568168999999997</v>
      </c>
      <c r="I319" s="73">
        <f t="shared" si="35"/>
        <v>-6.7301815079574556E-3</v>
      </c>
      <c r="J319" s="61">
        <f t="shared" si="40"/>
        <v>61.245863</v>
      </c>
      <c r="K319" s="73">
        <f t="shared" si="36"/>
        <v>-0.21573929087589386</v>
      </c>
    </row>
    <row r="320" spans="1:11" ht="14.55" customHeight="1">
      <c r="A320" s="81" t="s">
        <v>185</v>
      </c>
      <c r="B320" s="94" t="s">
        <v>186</v>
      </c>
      <c r="C320" s="26" t="s">
        <v>5</v>
      </c>
      <c r="D320" s="33">
        <v>4.97</v>
      </c>
      <c r="E320" s="33">
        <v>5.05</v>
      </c>
      <c r="F320" s="37">
        <f t="shared" si="38"/>
        <v>1.6096579476861182E-2</v>
      </c>
      <c r="G320" s="61">
        <f t="shared" si="42"/>
        <v>178.03943031</v>
      </c>
      <c r="H320" s="61">
        <f t="shared" si="39"/>
        <v>180.51578499999999</v>
      </c>
      <c r="I320" s="73">
        <f t="shared" si="35"/>
        <v>1.390902389256243E-2</v>
      </c>
      <c r="J320" s="61">
        <f t="shared" si="40"/>
        <v>142.53069500000001</v>
      </c>
      <c r="K320" s="73">
        <f t="shared" si="36"/>
        <v>-0.19944309666781471</v>
      </c>
    </row>
    <row r="321" spans="1:11" ht="14.55" customHeight="1">
      <c r="A321" s="81"/>
      <c r="B321" s="94"/>
      <c r="C321" s="12" t="s">
        <v>6</v>
      </c>
      <c r="D321" s="33">
        <v>4.55</v>
      </c>
      <c r="E321" s="33">
        <v>4.63</v>
      </c>
      <c r="F321" s="37">
        <f t="shared" si="38"/>
        <v>1.75824175824176E-2</v>
      </c>
      <c r="G321" s="61">
        <f t="shared" si="42"/>
        <v>162.99384465</v>
      </c>
      <c r="H321" s="61">
        <f t="shared" si="39"/>
        <v>165.502591</v>
      </c>
      <c r="I321" s="73">
        <f t="shared" si="35"/>
        <v>1.5391663135421327E-2</v>
      </c>
      <c r="J321" s="61">
        <f t="shared" si="40"/>
        <v>130.67665700000001</v>
      </c>
      <c r="K321" s="73">
        <f t="shared" si="36"/>
        <v>-0.1982724422471005</v>
      </c>
    </row>
    <row r="322" spans="1:11" ht="14.55" customHeight="1">
      <c r="A322" s="81"/>
      <c r="B322" s="94"/>
      <c r="C322" s="12" t="s">
        <v>7</v>
      </c>
      <c r="D322" s="33">
        <v>0.42</v>
      </c>
      <c r="E322" s="33">
        <v>0.42</v>
      </c>
      <c r="F322" s="37">
        <f t="shared" si="38"/>
        <v>0</v>
      </c>
      <c r="G322" s="61">
        <f t="shared" si="42"/>
        <v>15.045585659999999</v>
      </c>
      <c r="H322" s="61">
        <f t="shared" si="39"/>
        <v>15.013193999999999</v>
      </c>
      <c r="I322" s="73">
        <f t="shared" si="35"/>
        <v>-2.1529012384088244E-3</v>
      </c>
      <c r="J322" s="61">
        <f t="shared" si="40"/>
        <v>11.854037999999999</v>
      </c>
      <c r="K322" s="73">
        <f t="shared" si="36"/>
        <v>-0.21212518622555235</v>
      </c>
    </row>
    <row r="323" spans="1:11" ht="14.55" customHeight="1">
      <c r="A323" s="81" t="s">
        <v>187</v>
      </c>
      <c r="B323" s="82" t="s">
        <v>188</v>
      </c>
      <c r="C323" s="26" t="s">
        <v>5</v>
      </c>
      <c r="D323" s="33">
        <v>9.6300000000000008</v>
      </c>
      <c r="E323" s="33">
        <v>9.86</v>
      </c>
      <c r="F323" s="37">
        <f t="shared" si="38"/>
        <v>2.3883696780892902E-2</v>
      </c>
      <c r="G323" s="61">
        <f t="shared" si="42"/>
        <v>344.97378549000001</v>
      </c>
      <c r="H323" s="61">
        <f t="shared" si="39"/>
        <v>352.45260199999996</v>
      </c>
      <c r="I323" s="73">
        <f t="shared" si="35"/>
        <v>2.1679376302106694E-2</v>
      </c>
      <c r="J323" s="61">
        <f t="shared" si="40"/>
        <v>278.28765399999997</v>
      </c>
      <c r="K323" s="73">
        <f t="shared" si="36"/>
        <v>-0.19330782307206096</v>
      </c>
    </row>
    <row r="324" spans="1:11" ht="14.55" customHeight="1">
      <c r="A324" s="81"/>
      <c r="B324" s="82"/>
      <c r="C324" s="12" t="s">
        <v>6</v>
      </c>
      <c r="D324" s="33">
        <v>8.68</v>
      </c>
      <c r="E324" s="33">
        <v>8.9</v>
      </c>
      <c r="F324" s="37">
        <f t="shared" si="38"/>
        <v>2.5345622119815742E-2</v>
      </c>
      <c r="G324" s="61">
        <f t="shared" si="42"/>
        <v>310.94210363999997</v>
      </c>
      <c r="H324" s="61">
        <f t="shared" si="39"/>
        <v>318.13673</v>
      </c>
      <c r="I324" s="73">
        <f t="shared" si="35"/>
        <v>2.3138154260156949E-2</v>
      </c>
      <c r="J324" s="61">
        <f t="shared" si="40"/>
        <v>251.19271000000001</v>
      </c>
      <c r="K324" s="73">
        <f t="shared" si="36"/>
        <v>-0.19215600891790496</v>
      </c>
    </row>
    <row r="325" spans="1:11" ht="14.55" customHeight="1">
      <c r="A325" s="81"/>
      <c r="B325" s="82"/>
      <c r="C325" s="12" t="s">
        <v>7</v>
      </c>
      <c r="D325" s="33">
        <v>0.95</v>
      </c>
      <c r="E325" s="33">
        <v>0.96</v>
      </c>
      <c r="F325" s="37">
        <f t="shared" si="38"/>
        <v>1.0526315789473694E-2</v>
      </c>
      <c r="G325" s="61">
        <f t="shared" si="42"/>
        <v>34.031681849999998</v>
      </c>
      <c r="H325" s="61">
        <f t="shared" si="39"/>
        <v>34.315871999999999</v>
      </c>
      <c r="I325" s="73">
        <f t="shared" si="35"/>
        <v>8.35075243276584E-3</v>
      </c>
      <c r="J325" s="61">
        <f t="shared" si="40"/>
        <v>27.094943999999998</v>
      </c>
      <c r="K325" s="73">
        <f t="shared" si="36"/>
        <v>-0.20383176713318976</v>
      </c>
    </row>
    <row r="326" spans="1:11" ht="14.55" customHeight="1">
      <c r="A326" s="81" t="s">
        <v>189</v>
      </c>
      <c r="B326" s="82" t="s">
        <v>190</v>
      </c>
      <c r="C326" s="26" t="s">
        <v>5</v>
      </c>
      <c r="D326" s="33">
        <v>9.66</v>
      </c>
      <c r="E326" s="33">
        <v>9.89</v>
      </c>
      <c r="F326" s="37">
        <f t="shared" si="38"/>
        <v>2.3809523809523853E-2</v>
      </c>
      <c r="G326" s="61">
        <f t="shared" si="42"/>
        <v>346.04847017999998</v>
      </c>
      <c r="H326" s="61">
        <f t="shared" si="39"/>
        <v>353.52497299999999</v>
      </c>
      <c r="I326" s="73">
        <f t="shared" si="35"/>
        <v>2.1605363017819564E-2</v>
      </c>
      <c r="J326" s="61">
        <f t="shared" si="40"/>
        <v>279.13437100000004</v>
      </c>
      <c r="K326" s="73">
        <f t="shared" si="36"/>
        <v>-0.19336626208806534</v>
      </c>
    </row>
    <row r="327" spans="1:11" ht="14.55" customHeight="1">
      <c r="A327" s="81"/>
      <c r="B327" s="82"/>
      <c r="C327" s="12" t="s">
        <v>6</v>
      </c>
      <c r="D327" s="33">
        <v>8.81</v>
      </c>
      <c r="E327" s="33">
        <v>9.01</v>
      </c>
      <c r="F327" s="37">
        <f t="shared" si="38"/>
        <v>2.2701475595913654E-2</v>
      </c>
      <c r="G327" s="61">
        <f t="shared" si="42"/>
        <v>315.59907063000003</v>
      </c>
      <c r="H327" s="61">
        <f t="shared" si="39"/>
        <v>322.06875700000001</v>
      </c>
      <c r="I327" s="73">
        <f t="shared" si="35"/>
        <v>2.0499700322580687E-2</v>
      </c>
      <c r="J327" s="61">
        <f t="shared" si="40"/>
        <v>254.29733899999999</v>
      </c>
      <c r="K327" s="73">
        <f t="shared" si="36"/>
        <v>-0.19423926536801675</v>
      </c>
    </row>
    <row r="328" spans="1:11" ht="14.55" customHeight="1">
      <c r="A328" s="81"/>
      <c r="B328" s="82"/>
      <c r="C328" s="12" t="s">
        <v>7</v>
      </c>
      <c r="D328" s="33">
        <v>0.85</v>
      </c>
      <c r="E328" s="33">
        <v>0.88</v>
      </c>
      <c r="F328" s="37">
        <f t="shared" si="38"/>
        <v>3.5294117647058858E-2</v>
      </c>
      <c r="G328" s="61">
        <f t="shared" si="42"/>
        <v>30.449399549999999</v>
      </c>
      <c r="H328" s="61">
        <f t="shared" si="39"/>
        <v>31.456216000000001</v>
      </c>
      <c r="I328" s="73">
        <f t="shared" si="35"/>
        <v>3.3065231659059183E-2</v>
      </c>
      <c r="J328" s="61">
        <f t="shared" si="40"/>
        <v>24.837032000000001</v>
      </c>
      <c r="K328" s="73">
        <f t="shared" si="36"/>
        <v>-0.18431783985704239</v>
      </c>
    </row>
    <row r="329" spans="1:11" ht="14.55" customHeight="1">
      <c r="A329" s="81" t="s">
        <v>191</v>
      </c>
      <c r="B329" s="82" t="s">
        <v>192</v>
      </c>
      <c r="C329" s="26" t="s">
        <v>5</v>
      </c>
      <c r="D329" s="33">
        <v>9.2100000000000009</v>
      </c>
      <c r="E329" s="33">
        <v>9.4</v>
      </c>
      <c r="F329" s="37">
        <f t="shared" si="38"/>
        <v>2.0629750271444026E-2</v>
      </c>
      <c r="G329" s="61">
        <f t="shared" si="42"/>
        <v>329.92819983000004</v>
      </c>
      <c r="H329" s="61">
        <f t="shared" si="39"/>
        <v>336.00958000000003</v>
      </c>
      <c r="I329" s="73">
        <f t="shared" si="35"/>
        <v>1.8432435218127766E-2</v>
      </c>
      <c r="J329" s="61">
        <f t="shared" si="40"/>
        <v>265.30466000000001</v>
      </c>
      <c r="K329" s="73">
        <f t="shared" si="36"/>
        <v>-0.19587152557222504</v>
      </c>
    </row>
    <row r="330" spans="1:11" ht="14.55" customHeight="1">
      <c r="A330" s="81"/>
      <c r="B330" s="82"/>
      <c r="C330" s="12" t="s">
        <v>6</v>
      </c>
      <c r="D330" s="33">
        <v>8.43</v>
      </c>
      <c r="E330" s="33">
        <v>8.61</v>
      </c>
      <c r="F330" s="37">
        <f t="shared" si="38"/>
        <v>2.1352313167259752E-2</v>
      </c>
      <c r="G330" s="61">
        <f t="shared" si="42"/>
        <v>301.98639788999998</v>
      </c>
      <c r="H330" s="61">
        <f t="shared" si="39"/>
        <v>307.77047699999997</v>
      </c>
      <c r="I330" s="73">
        <f t="shared" si="35"/>
        <v>1.9153442507390258E-2</v>
      </c>
      <c r="J330" s="61">
        <f t="shared" si="40"/>
        <v>243.007779</v>
      </c>
      <c r="K330" s="73">
        <f t="shared" si="36"/>
        <v>-0.19530223646524381</v>
      </c>
    </row>
    <row r="331" spans="1:11" ht="14.55" customHeight="1">
      <c r="A331" s="81"/>
      <c r="B331" s="82"/>
      <c r="C331" s="12" t="s">
        <v>7</v>
      </c>
      <c r="D331" s="33">
        <v>0.78</v>
      </c>
      <c r="E331" s="33">
        <v>0.79</v>
      </c>
      <c r="F331" s="37">
        <f t="shared" si="38"/>
        <v>1.2820512820512832E-2</v>
      </c>
      <c r="G331" s="61">
        <f t="shared" si="42"/>
        <v>27.941801940000001</v>
      </c>
      <c r="H331" s="61">
        <f t="shared" si="39"/>
        <v>28.239103</v>
      </c>
      <c r="I331" s="73">
        <f t="shared" si="35"/>
        <v>1.0640010284175638E-2</v>
      </c>
      <c r="J331" s="61">
        <f t="shared" si="40"/>
        <v>22.296881000000003</v>
      </c>
      <c r="K331" s="73">
        <f t="shared" si="36"/>
        <v>-0.20202422707459783</v>
      </c>
    </row>
    <row r="332" spans="1:11" ht="14.55" customHeight="1">
      <c r="A332" s="81" t="s">
        <v>193</v>
      </c>
      <c r="B332" s="82" t="s">
        <v>194</v>
      </c>
      <c r="C332" s="26" t="s">
        <v>5</v>
      </c>
      <c r="D332" s="33">
        <v>9.99</v>
      </c>
      <c r="E332" s="33">
        <v>10.19</v>
      </c>
      <c r="F332" s="37">
        <f t="shared" si="38"/>
        <v>2.0020020020019947E-2</v>
      </c>
      <c r="G332" s="61">
        <f t="shared" si="42"/>
        <v>357.87000176999999</v>
      </c>
      <c r="H332" s="61">
        <f t="shared" si="39"/>
        <v>364.24868299999997</v>
      </c>
      <c r="I332" s="73">
        <f t="shared" si="35"/>
        <v>1.7824017655717082E-2</v>
      </c>
      <c r="J332" s="61">
        <f t="shared" si="40"/>
        <v>287.601541</v>
      </c>
      <c r="K332" s="73">
        <f t="shared" si="36"/>
        <v>-0.19635191668051835</v>
      </c>
    </row>
    <row r="333" spans="1:11" ht="14.55" customHeight="1">
      <c r="A333" s="81"/>
      <c r="B333" s="82"/>
      <c r="C333" s="12" t="s">
        <v>6</v>
      </c>
      <c r="D333" s="33">
        <v>8.7100000000000009</v>
      </c>
      <c r="E333" s="33">
        <v>8.94</v>
      </c>
      <c r="F333" s="37">
        <f t="shared" si="38"/>
        <v>2.6406429391503859E-2</v>
      </c>
      <c r="G333" s="61">
        <f t="shared" si="42"/>
        <v>312.01678833000005</v>
      </c>
      <c r="H333" s="61">
        <f t="shared" si="39"/>
        <v>319.56655799999999</v>
      </c>
      <c r="I333" s="73">
        <f t="shared" si="35"/>
        <v>2.4196677718556051E-2</v>
      </c>
      <c r="J333" s="61">
        <f t="shared" si="40"/>
        <v>252.32166599999999</v>
      </c>
      <c r="K333" s="73">
        <f t="shared" si="36"/>
        <v>-0.19132022558627318</v>
      </c>
    </row>
    <row r="334" spans="1:11" ht="14.55" customHeight="1">
      <c r="A334" s="81"/>
      <c r="B334" s="82"/>
      <c r="C334" s="12" t="s">
        <v>7</v>
      </c>
      <c r="D334" s="33">
        <v>1.28</v>
      </c>
      <c r="E334" s="33">
        <v>1.25</v>
      </c>
      <c r="F334" s="37">
        <f t="shared" si="38"/>
        <v>-2.3437500000000021E-2</v>
      </c>
      <c r="G334" s="61">
        <f t="shared" si="42"/>
        <v>45.853213439999998</v>
      </c>
      <c r="H334" s="61">
        <f t="shared" si="39"/>
        <v>44.682124999999999</v>
      </c>
      <c r="I334" s="73">
        <f t="shared" si="35"/>
        <v>-2.5539942615633578E-2</v>
      </c>
      <c r="J334" s="61">
        <f t="shared" si="40"/>
        <v>35.279875000000004</v>
      </c>
      <c r="K334" s="73">
        <f t="shared" si="36"/>
        <v>-0.23059100217339085</v>
      </c>
    </row>
    <row r="335" spans="1:11" ht="14.55" customHeight="1">
      <c r="A335" s="81" t="s">
        <v>195</v>
      </c>
      <c r="B335" s="82" t="s">
        <v>196</v>
      </c>
      <c r="C335" s="26" t="s">
        <v>5</v>
      </c>
      <c r="D335" s="33">
        <v>9.58</v>
      </c>
      <c r="E335" s="33">
        <v>9.6999999999999993</v>
      </c>
      <c r="F335" s="37">
        <f t="shared" si="38"/>
        <v>1.2526096033402842E-2</v>
      </c>
      <c r="G335" s="61">
        <f t="shared" si="42"/>
        <v>343.18264434000002</v>
      </c>
      <c r="H335" s="61">
        <f t="shared" si="39"/>
        <v>346.73328999999995</v>
      </c>
      <c r="I335" s="73">
        <f t="shared" si="35"/>
        <v>1.0346227347331155E-2</v>
      </c>
      <c r="J335" s="61">
        <f t="shared" si="40"/>
        <v>273.77182999999997</v>
      </c>
      <c r="K335" s="73">
        <f t="shared" si="36"/>
        <v>-0.20225619064591432</v>
      </c>
    </row>
    <row r="336" spans="1:11" ht="14.55" customHeight="1">
      <c r="A336" s="81"/>
      <c r="B336" s="82"/>
      <c r="C336" s="12" t="s">
        <v>6</v>
      </c>
      <c r="D336" s="33">
        <v>8.7200000000000006</v>
      </c>
      <c r="E336" s="33">
        <v>8.84</v>
      </c>
      <c r="F336" s="37">
        <f t="shared" si="38"/>
        <v>1.3761467889908166E-2</v>
      </c>
      <c r="G336" s="61">
        <f t="shared" si="42"/>
        <v>312.37501656000001</v>
      </c>
      <c r="H336" s="61">
        <f t="shared" si="39"/>
        <v>315.99198799999999</v>
      </c>
      <c r="I336" s="73">
        <f t="shared" si="35"/>
        <v>1.1578939570236885E-2</v>
      </c>
      <c r="J336" s="61">
        <f t="shared" si="40"/>
        <v>249.49927600000001</v>
      </c>
      <c r="K336" s="73">
        <f t="shared" si="36"/>
        <v>-0.20128287227452782</v>
      </c>
    </row>
    <row r="337" spans="1:11" ht="14.55" customHeight="1">
      <c r="A337" s="81"/>
      <c r="B337" s="82"/>
      <c r="C337" s="12" t="s">
        <v>7</v>
      </c>
      <c r="D337" s="33">
        <v>0.86</v>
      </c>
      <c r="E337" s="33">
        <v>0.86</v>
      </c>
      <c r="F337" s="37">
        <f t="shared" si="38"/>
        <v>0</v>
      </c>
      <c r="G337" s="61">
        <f t="shared" si="42"/>
        <v>30.807627780000001</v>
      </c>
      <c r="H337" s="61">
        <f t="shared" si="39"/>
        <v>30.741301999999997</v>
      </c>
      <c r="I337" s="73">
        <f t="shared" ref="I337:I400" si="43">(H337-G337)/G337</f>
        <v>-2.1529012384089254E-3</v>
      </c>
      <c r="J337" s="61">
        <f t="shared" si="40"/>
        <v>24.272554</v>
      </c>
      <c r="K337" s="73">
        <f t="shared" ref="K337:K400" si="44">(J337-G337)/G337</f>
        <v>-0.21212518622555238</v>
      </c>
    </row>
    <row r="338" spans="1:11" ht="14.55" customHeight="1">
      <c r="A338" s="81" t="s">
        <v>197</v>
      </c>
      <c r="B338" s="94" t="s">
        <v>198</v>
      </c>
      <c r="C338" s="26" t="s">
        <v>5</v>
      </c>
      <c r="D338" s="33">
        <v>5.31</v>
      </c>
      <c r="E338" s="33">
        <v>5.1100000000000003</v>
      </c>
      <c r="F338" s="37">
        <f t="shared" si="38"/>
        <v>-3.7664783427495158E-2</v>
      </c>
      <c r="G338" s="61">
        <f t="shared" si="42"/>
        <v>190.21919012999999</v>
      </c>
      <c r="H338" s="61">
        <f t="shared" si="39"/>
        <v>182.660527</v>
      </c>
      <c r="I338" s="73">
        <f t="shared" si="43"/>
        <v>-3.9736596107018581E-2</v>
      </c>
      <c r="J338" s="61">
        <f t="shared" si="40"/>
        <v>144.224129</v>
      </c>
      <c r="K338" s="73">
        <f t="shared" si="44"/>
        <v>-0.24180032045434502</v>
      </c>
    </row>
    <row r="339" spans="1:11" ht="14.55" customHeight="1">
      <c r="A339" s="81"/>
      <c r="B339" s="94"/>
      <c r="C339" s="12" t="s">
        <v>6</v>
      </c>
      <c r="D339" s="33">
        <v>4.54</v>
      </c>
      <c r="E339" s="33">
        <v>4.38</v>
      </c>
      <c r="F339" s="37">
        <f t="shared" si="38"/>
        <v>-3.5242290748898709E-2</v>
      </c>
      <c r="G339" s="61">
        <f t="shared" si="42"/>
        <v>162.63561641999999</v>
      </c>
      <c r="H339" s="61">
        <f t="shared" si="39"/>
        <v>156.56616599999998</v>
      </c>
      <c r="I339" s="73">
        <f t="shared" si="43"/>
        <v>-3.7319318815909892E-2</v>
      </c>
      <c r="J339" s="61">
        <f t="shared" si="40"/>
        <v>123.620682</v>
      </c>
      <c r="K339" s="73">
        <f t="shared" si="44"/>
        <v>-0.23989169948632577</v>
      </c>
    </row>
    <row r="340" spans="1:11" ht="14.55" customHeight="1">
      <c r="A340" s="81"/>
      <c r="B340" s="94"/>
      <c r="C340" s="12" t="s">
        <v>7</v>
      </c>
      <c r="D340" s="33">
        <v>0.77</v>
      </c>
      <c r="E340" s="33">
        <v>0.73</v>
      </c>
      <c r="F340" s="37">
        <f t="shared" si="38"/>
        <v>-5.1948051948051993E-2</v>
      </c>
      <c r="G340" s="61">
        <f t="shared" si="42"/>
        <v>27.58357371</v>
      </c>
      <c r="H340" s="61">
        <f t="shared" si="39"/>
        <v>26.094360999999999</v>
      </c>
      <c r="I340" s="73">
        <f t="shared" si="43"/>
        <v>-5.3989114161088897E-2</v>
      </c>
      <c r="J340" s="61">
        <f t="shared" si="40"/>
        <v>20.603446999999999</v>
      </c>
      <c r="K340" s="73">
        <f t="shared" si="44"/>
        <v>-0.25305374798006913</v>
      </c>
    </row>
    <row r="341" spans="1:11" ht="14.55" customHeight="1">
      <c r="A341" s="81" t="s">
        <v>199</v>
      </c>
      <c r="B341" s="82" t="s">
        <v>200</v>
      </c>
      <c r="C341" s="26" t="s">
        <v>5</v>
      </c>
      <c r="D341" s="65" t="s">
        <v>35</v>
      </c>
      <c r="E341" s="65" t="s">
        <v>35</v>
      </c>
      <c r="F341" s="65" t="s">
        <v>35</v>
      </c>
      <c r="G341" s="65" t="s">
        <v>35</v>
      </c>
      <c r="H341" s="65" t="s">
        <v>35</v>
      </c>
      <c r="I341" s="65" t="s">
        <v>35</v>
      </c>
      <c r="J341" s="65" t="s">
        <v>35</v>
      </c>
      <c r="K341" s="65" t="s">
        <v>35</v>
      </c>
    </row>
    <row r="342" spans="1:11" ht="14.55" customHeight="1">
      <c r="A342" s="81"/>
      <c r="B342" s="82"/>
      <c r="C342" s="12" t="s">
        <v>6</v>
      </c>
      <c r="D342" s="65" t="s">
        <v>35</v>
      </c>
      <c r="E342" s="65" t="s">
        <v>35</v>
      </c>
      <c r="F342" s="65" t="s">
        <v>35</v>
      </c>
      <c r="G342" s="65" t="s">
        <v>35</v>
      </c>
      <c r="H342" s="65" t="s">
        <v>35</v>
      </c>
      <c r="I342" s="65" t="s">
        <v>35</v>
      </c>
      <c r="J342" s="65" t="s">
        <v>35</v>
      </c>
      <c r="K342" s="65" t="s">
        <v>35</v>
      </c>
    </row>
    <row r="343" spans="1:11" ht="14.55" customHeight="1">
      <c r="A343" s="81"/>
      <c r="B343" s="82"/>
      <c r="C343" s="12" t="s">
        <v>7</v>
      </c>
      <c r="D343" s="65" t="s">
        <v>35</v>
      </c>
      <c r="E343" s="65" t="s">
        <v>35</v>
      </c>
      <c r="F343" s="65" t="s">
        <v>35</v>
      </c>
      <c r="G343" s="65" t="s">
        <v>35</v>
      </c>
      <c r="H343" s="65" t="s">
        <v>35</v>
      </c>
      <c r="I343" s="65" t="s">
        <v>35</v>
      </c>
      <c r="J343" s="65" t="s">
        <v>35</v>
      </c>
      <c r="K343" s="65" t="s">
        <v>35</v>
      </c>
    </row>
    <row r="344" spans="1:11" ht="14.55" customHeight="1">
      <c r="A344" s="81" t="s">
        <v>201</v>
      </c>
      <c r="B344" s="94" t="s">
        <v>202</v>
      </c>
      <c r="C344" s="26" t="s">
        <v>5</v>
      </c>
      <c r="D344" s="33">
        <v>4.96</v>
      </c>
      <c r="E344" s="33">
        <v>4.97</v>
      </c>
      <c r="F344" s="37">
        <f t="shared" si="38"/>
        <v>2.0161290322580215E-3</v>
      </c>
      <c r="G344" s="61">
        <f t="shared" ref="G344:G373" si="45">(D344*35.822823)</f>
        <v>177.68120207999999</v>
      </c>
      <c r="H344" s="61">
        <f t="shared" si="39"/>
        <v>177.65612899999999</v>
      </c>
      <c r="I344" s="73">
        <f t="shared" si="43"/>
        <v>-1.4111273284108866E-4</v>
      </c>
      <c r="J344" s="61">
        <f t="shared" si="40"/>
        <v>140.272783</v>
      </c>
      <c r="K344" s="73">
        <f t="shared" si="44"/>
        <v>-0.2105367289397167</v>
      </c>
    </row>
    <row r="345" spans="1:11" ht="14.55" customHeight="1">
      <c r="A345" s="81"/>
      <c r="B345" s="94"/>
      <c r="C345" s="12" t="s">
        <v>6</v>
      </c>
      <c r="D345" s="33">
        <v>4.33</v>
      </c>
      <c r="E345" s="33">
        <v>4.3499999999999996</v>
      </c>
      <c r="F345" s="37">
        <f t="shared" si="38"/>
        <v>4.6189376443417024E-3</v>
      </c>
      <c r="G345" s="61">
        <f t="shared" si="45"/>
        <v>155.11282359</v>
      </c>
      <c r="H345" s="61">
        <f t="shared" si="39"/>
        <v>155.49379499999998</v>
      </c>
      <c r="I345" s="73">
        <f t="shared" si="43"/>
        <v>2.4560922893581655E-3</v>
      </c>
      <c r="J345" s="61">
        <f t="shared" si="40"/>
        <v>122.77396499999999</v>
      </c>
      <c r="K345" s="73">
        <f t="shared" si="44"/>
        <v>-0.20848604158918085</v>
      </c>
    </row>
    <row r="346" spans="1:11" ht="14.55" customHeight="1">
      <c r="A346" s="81"/>
      <c r="B346" s="94"/>
      <c r="C346" s="12" t="s">
        <v>7</v>
      </c>
      <c r="D346" s="33">
        <v>0.63</v>
      </c>
      <c r="E346" s="33">
        <v>0.62</v>
      </c>
      <c r="F346" s="37">
        <f t="shared" si="38"/>
        <v>-1.5873015873015886E-2</v>
      </c>
      <c r="G346" s="61">
        <f t="shared" si="45"/>
        <v>22.568378490000001</v>
      </c>
      <c r="H346" s="61">
        <f t="shared" si="39"/>
        <v>22.162333999999998</v>
      </c>
      <c r="I346" s="73">
        <f t="shared" si="43"/>
        <v>-1.799174407589452E-2</v>
      </c>
      <c r="J346" s="61">
        <f t="shared" si="40"/>
        <v>17.498818</v>
      </c>
      <c r="K346" s="73">
        <f t="shared" si="44"/>
        <v>-0.2246311356505436</v>
      </c>
    </row>
    <row r="347" spans="1:11" ht="14.55" customHeight="1">
      <c r="A347" s="81" t="s">
        <v>203</v>
      </c>
      <c r="B347" s="82" t="s">
        <v>204</v>
      </c>
      <c r="C347" s="26" t="s">
        <v>5</v>
      </c>
      <c r="D347" s="33">
        <v>6.1</v>
      </c>
      <c r="E347" s="33">
        <v>6.1</v>
      </c>
      <c r="F347" s="37">
        <f t="shared" si="38"/>
        <v>0</v>
      </c>
      <c r="G347" s="61">
        <f t="shared" si="45"/>
        <v>218.51922029999997</v>
      </c>
      <c r="H347" s="61">
        <f t="shared" si="39"/>
        <v>218.04876999999999</v>
      </c>
      <c r="I347" s="73">
        <f t="shared" si="43"/>
        <v>-2.1529012384087381E-3</v>
      </c>
      <c r="J347" s="61">
        <f t="shared" si="40"/>
        <v>172.16578999999999</v>
      </c>
      <c r="K347" s="73">
        <f t="shared" si="44"/>
        <v>-0.21212518622555232</v>
      </c>
    </row>
    <row r="348" spans="1:11" ht="14.55" customHeight="1">
      <c r="A348" s="81"/>
      <c r="B348" s="82"/>
      <c r="C348" s="12" t="s">
        <v>6</v>
      </c>
      <c r="D348" s="33">
        <v>5.41</v>
      </c>
      <c r="E348" s="33">
        <v>5.43</v>
      </c>
      <c r="F348" s="37">
        <f t="shared" si="38"/>
        <v>3.6968576709795883E-3</v>
      </c>
      <c r="G348" s="61">
        <f t="shared" si="45"/>
        <v>193.80147242999999</v>
      </c>
      <c r="H348" s="61">
        <f t="shared" si="39"/>
        <v>194.09915099999998</v>
      </c>
      <c r="I348" s="73">
        <f t="shared" si="43"/>
        <v>1.535997463112711E-3</v>
      </c>
      <c r="J348" s="61">
        <f t="shared" si="40"/>
        <v>153.25577699999999</v>
      </c>
      <c r="K348" s="73">
        <f t="shared" si="44"/>
        <v>-0.20921252517647859</v>
      </c>
    </row>
    <row r="349" spans="1:11" ht="14.55" customHeight="1">
      <c r="A349" s="81"/>
      <c r="B349" s="82"/>
      <c r="C349" s="12" t="s">
        <v>7</v>
      </c>
      <c r="D349" s="33">
        <v>0.69</v>
      </c>
      <c r="E349" s="33">
        <v>0.67</v>
      </c>
      <c r="F349" s="37">
        <f t="shared" ref="F349:F410" si="46">SUM(E349-D349)/D349</f>
        <v>-2.898550724637668E-2</v>
      </c>
      <c r="G349" s="61">
        <f t="shared" si="45"/>
        <v>24.717747869999997</v>
      </c>
      <c r="H349" s="61">
        <f t="shared" ref="H349:H410" si="47">(E349*35.7457)</f>
        <v>23.949619000000002</v>
      </c>
      <c r="I349" s="73">
        <f t="shared" si="43"/>
        <v>-3.1076005550338789E-2</v>
      </c>
      <c r="J349" s="61">
        <f t="shared" ref="J349:J410" si="48">(E349*28.2239)</f>
        <v>18.910013000000003</v>
      </c>
      <c r="K349" s="73">
        <f t="shared" si="44"/>
        <v>-0.23496213734944918</v>
      </c>
    </row>
    <row r="350" spans="1:11" ht="14.55" customHeight="1">
      <c r="A350" s="81" t="s">
        <v>205</v>
      </c>
      <c r="B350" s="82" t="s">
        <v>206</v>
      </c>
      <c r="C350" s="26" t="s">
        <v>5</v>
      </c>
      <c r="D350" s="33">
        <v>6.6</v>
      </c>
      <c r="E350" s="33">
        <v>6.73</v>
      </c>
      <c r="F350" s="37">
        <f t="shared" si="46"/>
        <v>1.9696969696969817E-2</v>
      </c>
      <c r="G350" s="61">
        <f t="shared" si="45"/>
        <v>236.43063179999999</v>
      </c>
      <c r="H350" s="61">
        <f t="shared" si="47"/>
        <v>240.56856100000002</v>
      </c>
      <c r="I350" s="73">
        <f t="shared" si="43"/>
        <v>1.75016628281075E-2</v>
      </c>
      <c r="J350" s="61">
        <f t="shared" si="48"/>
        <v>189.94684700000002</v>
      </c>
      <c r="K350" s="73">
        <f t="shared" si="44"/>
        <v>-0.19660643989363127</v>
      </c>
    </row>
    <row r="351" spans="1:11" ht="14.55" customHeight="1">
      <c r="A351" s="81"/>
      <c r="B351" s="82"/>
      <c r="C351" s="12" t="s">
        <v>6</v>
      </c>
      <c r="D351" s="33">
        <v>5.28</v>
      </c>
      <c r="E351" s="33">
        <v>5.41</v>
      </c>
      <c r="F351" s="37">
        <f t="shared" si="46"/>
        <v>2.4621212121212099E-2</v>
      </c>
      <c r="G351" s="61">
        <f t="shared" si="45"/>
        <v>189.14450544000002</v>
      </c>
      <c r="H351" s="61">
        <f t="shared" si="47"/>
        <v>193.38423700000001</v>
      </c>
      <c r="I351" s="73">
        <f t="shared" si="43"/>
        <v>2.2415303844736389E-2</v>
      </c>
      <c r="J351" s="61">
        <f t="shared" si="48"/>
        <v>152.69129900000001</v>
      </c>
      <c r="K351" s="73">
        <f t="shared" si="44"/>
        <v>-0.19272675331065117</v>
      </c>
    </row>
    <row r="352" spans="1:11" ht="14.55" customHeight="1">
      <c r="A352" s="81"/>
      <c r="B352" s="82"/>
      <c r="C352" s="12" t="s">
        <v>7</v>
      </c>
      <c r="D352" s="33">
        <v>1.32</v>
      </c>
      <c r="E352" s="33">
        <v>1.32</v>
      </c>
      <c r="F352" s="37">
        <f t="shared" si="46"/>
        <v>0</v>
      </c>
      <c r="G352" s="61">
        <f t="shared" si="45"/>
        <v>47.286126360000004</v>
      </c>
      <c r="H352" s="61">
        <f t="shared" si="47"/>
        <v>47.184324000000004</v>
      </c>
      <c r="I352" s="73">
        <f t="shared" si="43"/>
        <v>-2.1529012384088344E-3</v>
      </c>
      <c r="J352" s="61">
        <f t="shared" si="48"/>
        <v>37.255548000000005</v>
      </c>
      <c r="K352" s="73">
        <f t="shared" si="44"/>
        <v>-0.21212518622555232</v>
      </c>
    </row>
    <row r="353" spans="1:11" ht="14.55" customHeight="1">
      <c r="A353" s="81" t="s">
        <v>207</v>
      </c>
      <c r="B353" s="82" t="s">
        <v>208</v>
      </c>
      <c r="C353" s="26" t="s">
        <v>5</v>
      </c>
      <c r="D353" s="33">
        <v>4.93</v>
      </c>
      <c r="E353" s="33">
        <v>5.03</v>
      </c>
      <c r="F353" s="37">
        <f t="shared" si="46"/>
        <v>2.028397565922932E-2</v>
      </c>
      <c r="G353" s="61">
        <f t="shared" si="45"/>
        <v>176.60651738999999</v>
      </c>
      <c r="H353" s="61">
        <f t="shared" si="47"/>
        <v>179.800871</v>
      </c>
      <c r="I353" s="73">
        <f t="shared" si="43"/>
        <v>1.808740502450382E-2</v>
      </c>
      <c r="J353" s="61">
        <f t="shared" si="48"/>
        <v>141.966217</v>
      </c>
      <c r="K353" s="73">
        <f t="shared" si="44"/>
        <v>-0.19614395268043167</v>
      </c>
    </row>
    <row r="354" spans="1:11" ht="14.55" customHeight="1">
      <c r="A354" s="81"/>
      <c r="B354" s="82"/>
      <c r="C354" s="12" t="s">
        <v>6</v>
      </c>
      <c r="D354" s="33">
        <v>3.26</v>
      </c>
      <c r="E354" s="33">
        <v>3.34</v>
      </c>
      <c r="F354" s="37">
        <f t="shared" si="46"/>
        <v>2.4539877300613522E-2</v>
      </c>
      <c r="G354" s="61">
        <f t="shared" si="45"/>
        <v>116.78240297999999</v>
      </c>
      <c r="H354" s="61">
        <f t="shared" si="47"/>
        <v>119.390638</v>
      </c>
      <c r="I354" s="73">
        <f t="shared" si="43"/>
        <v>2.2334144129973865E-2</v>
      </c>
      <c r="J354" s="61">
        <f t="shared" si="48"/>
        <v>94.267825999999999</v>
      </c>
      <c r="K354" s="73">
        <f t="shared" si="44"/>
        <v>-0.19279083496728361</v>
      </c>
    </row>
    <row r="355" spans="1:11" ht="14.55" customHeight="1">
      <c r="A355" s="81"/>
      <c r="B355" s="82"/>
      <c r="C355" s="12" t="s">
        <v>7</v>
      </c>
      <c r="D355" s="33">
        <v>1.67</v>
      </c>
      <c r="E355" s="33">
        <v>1.69</v>
      </c>
      <c r="F355" s="37">
        <f t="shared" si="46"/>
        <v>1.1976047904191628E-2</v>
      </c>
      <c r="G355" s="61">
        <f t="shared" si="45"/>
        <v>59.82411441</v>
      </c>
      <c r="H355" s="61">
        <f t="shared" si="47"/>
        <v>60.410232999999998</v>
      </c>
      <c r="I355" s="73">
        <f t="shared" si="43"/>
        <v>9.7973634174185857E-3</v>
      </c>
      <c r="J355" s="61">
        <f t="shared" si="48"/>
        <v>47.698391000000001</v>
      </c>
      <c r="K355" s="73">
        <f t="shared" si="44"/>
        <v>-0.20268955971328351</v>
      </c>
    </row>
    <row r="356" spans="1:11" ht="14.55" customHeight="1">
      <c r="A356" s="81" t="s">
        <v>209</v>
      </c>
      <c r="B356" s="82" t="s">
        <v>210</v>
      </c>
      <c r="C356" s="26" t="s">
        <v>5</v>
      </c>
      <c r="D356" s="33">
        <v>10.43</v>
      </c>
      <c r="E356" s="33">
        <v>10.48</v>
      </c>
      <c r="F356" s="37">
        <f t="shared" si="46"/>
        <v>4.7938638542666069E-3</v>
      </c>
      <c r="G356" s="61">
        <f t="shared" si="45"/>
        <v>373.63204388999998</v>
      </c>
      <c r="H356" s="61">
        <f t="shared" si="47"/>
        <v>374.614936</v>
      </c>
      <c r="I356" s="73">
        <f t="shared" si="43"/>
        <v>2.6306419004291657E-3</v>
      </c>
      <c r="J356" s="61">
        <f t="shared" si="48"/>
        <v>295.786472</v>
      </c>
      <c r="K356" s="73">
        <f t="shared" si="44"/>
        <v>-0.20834822163411199</v>
      </c>
    </row>
    <row r="357" spans="1:11" ht="14.55" customHeight="1">
      <c r="A357" s="81"/>
      <c r="B357" s="82"/>
      <c r="C357" s="12" t="s">
        <v>6</v>
      </c>
      <c r="D357" s="33">
        <v>8.49</v>
      </c>
      <c r="E357" s="33">
        <v>8.56</v>
      </c>
      <c r="F357" s="37">
        <f t="shared" si="46"/>
        <v>8.2449941107185249E-3</v>
      </c>
      <c r="G357" s="61">
        <f t="shared" si="45"/>
        <v>304.13576727000003</v>
      </c>
      <c r="H357" s="61">
        <f t="shared" si="47"/>
        <v>305.98319200000003</v>
      </c>
      <c r="I357" s="73">
        <f t="shared" si="43"/>
        <v>6.0743422142780319E-3</v>
      </c>
      <c r="J357" s="61">
        <f t="shared" si="48"/>
        <v>241.59658400000001</v>
      </c>
      <c r="K357" s="73">
        <f t="shared" si="44"/>
        <v>-0.20562916302599865</v>
      </c>
    </row>
    <row r="358" spans="1:11" ht="14.55" customHeight="1">
      <c r="A358" s="81"/>
      <c r="B358" s="82"/>
      <c r="C358" s="12" t="s">
        <v>7</v>
      </c>
      <c r="D358" s="33">
        <v>1.94</v>
      </c>
      <c r="E358" s="33">
        <v>1.92</v>
      </c>
      <c r="F358" s="37">
        <f t="shared" si="46"/>
        <v>-1.0309278350515474E-2</v>
      </c>
      <c r="G358" s="61">
        <f t="shared" si="45"/>
        <v>69.496276620000003</v>
      </c>
      <c r="H358" s="61">
        <f t="shared" si="47"/>
        <v>68.631743999999998</v>
      </c>
      <c r="I358" s="73">
        <f t="shared" si="43"/>
        <v>-1.243998473079644E-2</v>
      </c>
      <c r="J358" s="61">
        <f t="shared" si="48"/>
        <v>54.189887999999996</v>
      </c>
      <c r="K358" s="73">
        <f t="shared" si="44"/>
        <v>-0.22024760698611376</v>
      </c>
    </row>
    <row r="359" spans="1:11" ht="14.55" customHeight="1">
      <c r="A359" s="81" t="s">
        <v>211</v>
      </c>
      <c r="B359" s="82" t="s">
        <v>212</v>
      </c>
      <c r="C359" s="26" t="s">
        <v>5</v>
      </c>
      <c r="D359" s="33">
        <v>5.67</v>
      </c>
      <c r="E359" s="33">
        <v>5.73</v>
      </c>
      <c r="F359" s="37">
        <f t="shared" si="46"/>
        <v>1.058201058201067E-2</v>
      </c>
      <c r="G359" s="61">
        <f t="shared" si="45"/>
        <v>203.11540640999999</v>
      </c>
      <c r="H359" s="61">
        <f t="shared" si="47"/>
        <v>204.82286100000002</v>
      </c>
      <c r="I359" s="73">
        <f t="shared" si="43"/>
        <v>8.4063273199150232E-3</v>
      </c>
      <c r="J359" s="61">
        <f t="shared" si="48"/>
        <v>161.722947</v>
      </c>
      <c r="K359" s="73">
        <f t="shared" si="44"/>
        <v>-0.20378788660889147</v>
      </c>
    </row>
    <row r="360" spans="1:11" ht="14.55" customHeight="1">
      <c r="A360" s="81"/>
      <c r="B360" s="82"/>
      <c r="C360" s="12" t="s">
        <v>6</v>
      </c>
      <c r="D360" s="33">
        <v>4.83</v>
      </c>
      <c r="E360" s="33">
        <v>4.8899999999999997</v>
      </c>
      <c r="F360" s="37">
        <f t="shared" si="46"/>
        <v>1.2422360248447124E-2</v>
      </c>
      <c r="G360" s="61">
        <f t="shared" si="45"/>
        <v>173.02423508999999</v>
      </c>
      <c r="H360" s="61">
        <f t="shared" si="47"/>
        <v>174.79647299999999</v>
      </c>
      <c r="I360" s="73">
        <f t="shared" si="43"/>
        <v>1.0242714895275548E-2</v>
      </c>
      <c r="J360" s="61">
        <f t="shared" si="48"/>
        <v>138.014871</v>
      </c>
      <c r="K360" s="73">
        <f t="shared" si="44"/>
        <v>-0.20233792145816787</v>
      </c>
    </row>
    <row r="361" spans="1:11" ht="14.55" customHeight="1">
      <c r="A361" s="81"/>
      <c r="B361" s="82"/>
      <c r="C361" s="12" t="s">
        <v>7</v>
      </c>
      <c r="D361" s="33">
        <v>0.84</v>
      </c>
      <c r="E361" s="33">
        <v>0.84</v>
      </c>
      <c r="F361" s="37">
        <f t="shared" si="46"/>
        <v>0</v>
      </c>
      <c r="G361" s="61">
        <f t="shared" si="45"/>
        <v>30.091171319999997</v>
      </c>
      <c r="H361" s="61">
        <f t="shared" si="47"/>
        <v>30.026387999999997</v>
      </c>
      <c r="I361" s="73">
        <f t="shared" si="43"/>
        <v>-2.1529012384088244E-3</v>
      </c>
      <c r="J361" s="61">
        <f t="shared" si="48"/>
        <v>23.708075999999998</v>
      </c>
      <c r="K361" s="73">
        <f t="shared" si="44"/>
        <v>-0.21212518622555235</v>
      </c>
    </row>
    <row r="362" spans="1:11" ht="14.55" customHeight="1">
      <c r="A362" s="81" t="s">
        <v>213</v>
      </c>
      <c r="B362" s="82" t="s">
        <v>214</v>
      </c>
      <c r="C362" s="26" t="s">
        <v>5</v>
      </c>
      <c r="D362" s="33">
        <v>3.1</v>
      </c>
      <c r="E362" s="33">
        <v>3.13</v>
      </c>
      <c r="F362" s="37">
        <f t="shared" si="46"/>
        <v>9.6774193548386459E-3</v>
      </c>
      <c r="G362" s="61">
        <f t="shared" si="45"/>
        <v>111.0507513</v>
      </c>
      <c r="H362" s="61">
        <f t="shared" si="47"/>
        <v>111.884041</v>
      </c>
      <c r="I362" s="73">
        <f t="shared" si="43"/>
        <v>7.5036835883162062E-3</v>
      </c>
      <c r="J362" s="61">
        <f t="shared" si="48"/>
        <v>88.340806999999998</v>
      </c>
      <c r="K362" s="73">
        <f t="shared" si="44"/>
        <v>-0.20450059125354159</v>
      </c>
    </row>
    <row r="363" spans="1:11" ht="14.55" customHeight="1">
      <c r="A363" s="81"/>
      <c r="B363" s="82"/>
      <c r="C363" s="12" t="s">
        <v>6</v>
      </c>
      <c r="D363" s="33">
        <v>2.59</v>
      </c>
      <c r="E363" s="33">
        <v>2.62</v>
      </c>
      <c r="F363" s="37">
        <f t="shared" si="46"/>
        <v>1.158301158301168E-2</v>
      </c>
      <c r="G363" s="61">
        <f t="shared" si="45"/>
        <v>92.781111569999993</v>
      </c>
      <c r="H363" s="61">
        <f t="shared" si="47"/>
        <v>93.653734</v>
      </c>
      <c r="I363" s="73">
        <f t="shared" si="43"/>
        <v>9.4051732646212687E-3</v>
      </c>
      <c r="J363" s="61">
        <f t="shared" si="48"/>
        <v>73.946618000000001</v>
      </c>
      <c r="K363" s="73">
        <f t="shared" si="44"/>
        <v>-0.20299922313163976</v>
      </c>
    </row>
    <row r="364" spans="1:11" ht="14.55" customHeight="1">
      <c r="A364" s="81"/>
      <c r="B364" s="82"/>
      <c r="C364" s="12" t="s">
        <v>7</v>
      </c>
      <c r="D364" s="33">
        <v>0.51</v>
      </c>
      <c r="E364" s="33">
        <v>0.51</v>
      </c>
      <c r="F364" s="37">
        <f t="shared" si="46"/>
        <v>0</v>
      </c>
      <c r="G364" s="61">
        <f t="shared" si="45"/>
        <v>18.269639730000002</v>
      </c>
      <c r="H364" s="61">
        <f t="shared" si="47"/>
        <v>18.230307</v>
      </c>
      <c r="I364" s="73">
        <f t="shared" si="43"/>
        <v>-2.1529012384089142E-3</v>
      </c>
      <c r="J364" s="61">
        <f t="shared" si="48"/>
        <v>14.394189000000001</v>
      </c>
      <c r="K364" s="73">
        <f t="shared" si="44"/>
        <v>-0.21212518622555238</v>
      </c>
    </row>
    <row r="365" spans="1:11" ht="31.8" customHeight="1">
      <c r="A365" s="81" t="s">
        <v>215</v>
      </c>
      <c r="B365" s="82" t="s">
        <v>299</v>
      </c>
      <c r="C365" s="26" t="s">
        <v>5</v>
      </c>
      <c r="D365" s="33">
        <v>2.16</v>
      </c>
      <c r="E365" s="33">
        <v>2.2200000000000002</v>
      </c>
      <c r="F365" s="37">
        <f t="shared" si="46"/>
        <v>2.7777777777777801E-2</v>
      </c>
      <c r="G365" s="61">
        <f t="shared" si="45"/>
        <v>77.377297679999998</v>
      </c>
      <c r="H365" s="61">
        <f t="shared" si="47"/>
        <v>79.355454000000009</v>
      </c>
      <c r="I365" s="73">
        <f t="shared" si="43"/>
        <v>2.5565073727191072E-2</v>
      </c>
      <c r="J365" s="61">
        <f t="shared" si="48"/>
        <v>62.657058000000006</v>
      </c>
      <c r="K365" s="73">
        <f t="shared" si="44"/>
        <v>-0.19023977473181761</v>
      </c>
    </row>
    <row r="366" spans="1:11" ht="31.8" customHeight="1">
      <c r="A366" s="81"/>
      <c r="B366" s="82"/>
      <c r="C366" s="12" t="s">
        <v>6</v>
      </c>
      <c r="D366" s="33">
        <v>1.94</v>
      </c>
      <c r="E366" s="33">
        <v>2</v>
      </c>
      <c r="F366" s="37">
        <f t="shared" si="46"/>
        <v>3.0927835051546421E-2</v>
      </c>
      <c r="G366" s="61">
        <f t="shared" si="45"/>
        <v>69.496276620000003</v>
      </c>
      <c r="H366" s="61">
        <f t="shared" si="47"/>
        <v>71.491399999999999</v>
      </c>
      <c r="I366" s="73">
        <f t="shared" si="43"/>
        <v>2.8708349238753726E-2</v>
      </c>
      <c r="J366" s="61">
        <f t="shared" si="48"/>
        <v>56.447800000000001</v>
      </c>
      <c r="K366" s="73">
        <f t="shared" si="44"/>
        <v>-0.18775792394386842</v>
      </c>
    </row>
    <row r="367" spans="1:11" ht="31.8" customHeight="1">
      <c r="A367" s="81"/>
      <c r="B367" s="82"/>
      <c r="C367" s="12" t="s">
        <v>7</v>
      </c>
      <c r="D367" s="33">
        <v>0.22</v>
      </c>
      <c r="E367" s="33">
        <v>0.22</v>
      </c>
      <c r="F367" s="37">
        <f t="shared" si="46"/>
        <v>0</v>
      </c>
      <c r="G367" s="61">
        <f t="shared" si="45"/>
        <v>7.8810210600000001</v>
      </c>
      <c r="H367" s="61">
        <f t="shared" si="47"/>
        <v>7.8640540000000003</v>
      </c>
      <c r="I367" s="73">
        <f t="shared" si="43"/>
        <v>-2.1529012384087971E-3</v>
      </c>
      <c r="J367" s="61">
        <f t="shared" si="48"/>
        <v>6.2092580000000002</v>
      </c>
      <c r="K367" s="73">
        <f t="shared" si="44"/>
        <v>-0.21212518622555235</v>
      </c>
    </row>
    <row r="368" spans="1:11" ht="14.55" customHeight="1">
      <c r="A368" s="81" t="s">
        <v>216</v>
      </c>
      <c r="B368" s="82" t="s">
        <v>217</v>
      </c>
      <c r="C368" s="26" t="s">
        <v>5</v>
      </c>
      <c r="D368" s="33">
        <v>6.27</v>
      </c>
      <c r="E368" s="33">
        <v>6.34</v>
      </c>
      <c r="F368" s="37">
        <f t="shared" si="46"/>
        <v>1.1164274322169106E-2</v>
      </c>
      <c r="G368" s="61">
        <f t="shared" si="45"/>
        <v>224.60910020999998</v>
      </c>
      <c r="H368" s="61">
        <f t="shared" si="47"/>
        <v>226.62773799999999</v>
      </c>
      <c r="I368" s="73">
        <f t="shared" si="43"/>
        <v>8.9873375037461661E-3</v>
      </c>
      <c r="J368" s="61">
        <f t="shared" si="48"/>
        <v>178.939526</v>
      </c>
      <c r="K368" s="73">
        <f t="shared" si="44"/>
        <v>-0.20332913567304647</v>
      </c>
    </row>
    <row r="369" spans="1:11" ht="14.55" customHeight="1">
      <c r="A369" s="81"/>
      <c r="B369" s="82"/>
      <c r="C369" s="12" t="s">
        <v>6</v>
      </c>
      <c r="D369" s="33">
        <v>5.48</v>
      </c>
      <c r="E369" s="33">
        <v>5.55</v>
      </c>
      <c r="F369" s="37">
        <f t="shared" si="46"/>
        <v>1.2773722627737115E-2</v>
      </c>
      <c r="G369" s="61">
        <f t="shared" si="45"/>
        <v>196.30907004000002</v>
      </c>
      <c r="H369" s="61">
        <f t="shared" si="47"/>
        <v>198.38863499999999</v>
      </c>
      <c r="I369" s="73">
        <f t="shared" si="43"/>
        <v>1.0593320826063908E-2</v>
      </c>
      <c r="J369" s="61">
        <f t="shared" si="48"/>
        <v>156.64264499999999</v>
      </c>
      <c r="K369" s="73">
        <f t="shared" si="44"/>
        <v>-0.20206109188901761</v>
      </c>
    </row>
    <row r="370" spans="1:11" ht="14.55" customHeight="1">
      <c r="A370" s="81"/>
      <c r="B370" s="82"/>
      <c r="C370" s="12" t="s">
        <v>7</v>
      </c>
      <c r="D370" s="33">
        <v>0.79</v>
      </c>
      <c r="E370" s="33">
        <v>0.79</v>
      </c>
      <c r="F370" s="37">
        <f t="shared" si="46"/>
        <v>0</v>
      </c>
      <c r="G370" s="61">
        <f t="shared" si="45"/>
        <v>28.300030169999999</v>
      </c>
      <c r="H370" s="61">
        <f t="shared" si="47"/>
        <v>28.239103</v>
      </c>
      <c r="I370" s="73">
        <f t="shared" si="43"/>
        <v>-2.1529012384087988E-3</v>
      </c>
      <c r="J370" s="61">
        <f t="shared" si="48"/>
        <v>22.296881000000003</v>
      </c>
      <c r="K370" s="73">
        <f t="shared" si="44"/>
        <v>-0.21212518622555224</v>
      </c>
    </row>
    <row r="371" spans="1:11" ht="14.55" customHeight="1">
      <c r="A371" s="81" t="s">
        <v>218</v>
      </c>
      <c r="B371" s="94" t="s">
        <v>219</v>
      </c>
      <c r="C371" s="26" t="s">
        <v>5</v>
      </c>
      <c r="D371" s="33">
        <v>6</v>
      </c>
      <c r="E371" s="33">
        <v>6.11</v>
      </c>
      <c r="F371" s="37">
        <f t="shared" si="46"/>
        <v>1.8333333333333385E-2</v>
      </c>
      <c r="G371" s="61">
        <f t="shared" si="45"/>
        <v>214.936938</v>
      </c>
      <c r="H371" s="61">
        <f t="shared" si="47"/>
        <v>218.406227</v>
      </c>
      <c r="I371" s="73">
        <f t="shared" si="43"/>
        <v>1.6140962238887033E-2</v>
      </c>
      <c r="J371" s="61">
        <f t="shared" si="48"/>
        <v>172.44802900000002</v>
      </c>
      <c r="K371" s="73">
        <f t="shared" si="44"/>
        <v>-0.19768081463968737</v>
      </c>
    </row>
    <row r="372" spans="1:11" ht="14.55" customHeight="1">
      <c r="A372" s="81"/>
      <c r="B372" s="94"/>
      <c r="C372" s="12" t="s">
        <v>6</v>
      </c>
      <c r="D372" s="33">
        <v>4.99</v>
      </c>
      <c r="E372" s="33">
        <v>5.09</v>
      </c>
      <c r="F372" s="37">
        <f t="shared" si="46"/>
        <v>2.0040080160320568E-2</v>
      </c>
      <c r="G372" s="61">
        <f t="shared" si="45"/>
        <v>178.75588677000002</v>
      </c>
      <c r="H372" s="61">
        <f t="shared" si="47"/>
        <v>181.94561299999998</v>
      </c>
      <c r="I372" s="73">
        <f t="shared" si="43"/>
        <v>1.7844034608516642E-2</v>
      </c>
      <c r="J372" s="61">
        <f t="shared" si="48"/>
        <v>143.659651</v>
      </c>
      <c r="K372" s="73">
        <f t="shared" si="44"/>
        <v>-0.19633611180121482</v>
      </c>
    </row>
    <row r="373" spans="1:11" ht="14.55" customHeight="1">
      <c r="A373" s="81"/>
      <c r="B373" s="94"/>
      <c r="C373" s="12" t="s">
        <v>7</v>
      </c>
      <c r="D373" s="33">
        <v>1.01</v>
      </c>
      <c r="E373" s="33">
        <v>1.02</v>
      </c>
      <c r="F373" s="37">
        <f t="shared" si="46"/>
        <v>9.9009900990099098E-3</v>
      </c>
      <c r="G373" s="61">
        <f t="shared" si="45"/>
        <v>36.181051230000001</v>
      </c>
      <c r="H373" s="61">
        <f t="shared" si="47"/>
        <v>36.460614</v>
      </c>
      <c r="I373" s="73">
        <f t="shared" si="43"/>
        <v>7.7267730067554002E-3</v>
      </c>
      <c r="J373" s="61">
        <f t="shared" si="48"/>
        <v>28.788378000000002</v>
      </c>
      <c r="K373" s="73">
        <f t="shared" si="44"/>
        <v>-0.20432444549511225</v>
      </c>
    </row>
    <row r="374" spans="1:11" ht="14.55" customHeight="1">
      <c r="A374" s="81" t="s">
        <v>220</v>
      </c>
      <c r="B374" s="82" t="s">
        <v>284</v>
      </c>
      <c r="C374" s="26" t="s">
        <v>5</v>
      </c>
      <c r="D374" s="65" t="s">
        <v>35</v>
      </c>
      <c r="E374" s="65" t="s">
        <v>35</v>
      </c>
      <c r="F374" s="65" t="s">
        <v>35</v>
      </c>
      <c r="G374" s="65" t="s">
        <v>35</v>
      </c>
      <c r="H374" s="65" t="s">
        <v>35</v>
      </c>
      <c r="I374" s="65" t="s">
        <v>35</v>
      </c>
      <c r="J374" s="65" t="s">
        <v>35</v>
      </c>
      <c r="K374" s="65" t="s">
        <v>35</v>
      </c>
    </row>
    <row r="375" spans="1:11" ht="14.55" customHeight="1">
      <c r="A375" s="81"/>
      <c r="B375" s="82"/>
      <c r="C375" s="12" t="s">
        <v>6</v>
      </c>
      <c r="D375" s="65" t="s">
        <v>35</v>
      </c>
      <c r="E375" s="65" t="s">
        <v>35</v>
      </c>
      <c r="F375" s="65" t="s">
        <v>35</v>
      </c>
      <c r="G375" s="65" t="s">
        <v>35</v>
      </c>
      <c r="H375" s="65" t="s">
        <v>35</v>
      </c>
      <c r="I375" s="65" t="s">
        <v>35</v>
      </c>
      <c r="J375" s="65" t="s">
        <v>35</v>
      </c>
      <c r="K375" s="65" t="s">
        <v>35</v>
      </c>
    </row>
    <row r="376" spans="1:11" ht="14.55" customHeight="1">
      <c r="A376" s="81"/>
      <c r="B376" s="82"/>
      <c r="C376" s="12" t="s">
        <v>7</v>
      </c>
      <c r="D376" s="65" t="s">
        <v>35</v>
      </c>
      <c r="E376" s="65" t="s">
        <v>35</v>
      </c>
      <c r="F376" s="65" t="s">
        <v>35</v>
      </c>
      <c r="G376" s="65" t="s">
        <v>35</v>
      </c>
      <c r="H376" s="65" t="s">
        <v>35</v>
      </c>
      <c r="I376" s="65" t="s">
        <v>35</v>
      </c>
      <c r="J376" s="65" t="s">
        <v>35</v>
      </c>
      <c r="K376" s="65" t="s">
        <v>35</v>
      </c>
    </row>
    <row r="377" spans="1:11" ht="14.55" customHeight="1">
      <c r="A377" s="81" t="s">
        <v>221</v>
      </c>
      <c r="B377" s="82" t="s">
        <v>222</v>
      </c>
      <c r="C377" s="26" t="s">
        <v>5</v>
      </c>
      <c r="D377" s="33">
        <v>5.43</v>
      </c>
      <c r="E377" s="33">
        <v>5.52</v>
      </c>
      <c r="F377" s="37">
        <f t="shared" si="46"/>
        <v>1.6574585635359091E-2</v>
      </c>
      <c r="G377" s="61">
        <f t="shared" ref="G377:G401" si="49">(D377*35.822823)</f>
        <v>194.51792888999998</v>
      </c>
      <c r="H377" s="61">
        <f t="shared" si="47"/>
        <v>197.31626399999999</v>
      </c>
      <c r="I377" s="73">
        <f t="shared" si="43"/>
        <v>1.4386000951009874E-2</v>
      </c>
      <c r="J377" s="61">
        <f t="shared" si="48"/>
        <v>155.795928</v>
      </c>
      <c r="K377" s="73">
        <f t="shared" si="44"/>
        <v>-0.19906648765470505</v>
      </c>
    </row>
    <row r="378" spans="1:11" ht="14.55" customHeight="1">
      <c r="A378" s="81"/>
      <c r="B378" s="82"/>
      <c r="C378" s="12" t="s">
        <v>6</v>
      </c>
      <c r="D378" s="33">
        <v>4.49</v>
      </c>
      <c r="E378" s="33">
        <v>4.58</v>
      </c>
      <c r="F378" s="37">
        <f t="shared" si="46"/>
        <v>2.0044543429844065E-2</v>
      </c>
      <c r="G378" s="61">
        <f t="shared" si="49"/>
        <v>160.84447527</v>
      </c>
      <c r="H378" s="61">
        <f t="shared" si="47"/>
        <v>163.715306</v>
      </c>
      <c r="I378" s="73">
        <f t="shared" si="43"/>
        <v>1.7848488269061793E-2</v>
      </c>
      <c r="J378" s="61">
        <f t="shared" si="48"/>
        <v>129.26546200000001</v>
      </c>
      <c r="K378" s="73">
        <f t="shared" si="44"/>
        <v>-0.19633259530357003</v>
      </c>
    </row>
    <row r="379" spans="1:11" ht="14.55" customHeight="1">
      <c r="A379" s="81"/>
      <c r="B379" s="82"/>
      <c r="C379" s="12" t="s">
        <v>7</v>
      </c>
      <c r="D379" s="33">
        <v>0.94</v>
      </c>
      <c r="E379" s="33">
        <v>0.94</v>
      </c>
      <c r="F379" s="37">
        <f t="shared" si="46"/>
        <v>0</v>
      </c>
      <c r="G379" s="61">
        <f t="shared" si="49"/>
        <v>33.673453619999997</v>
      </c>
      <c r="H379" s="61">
        <f t="shared" si="47"/>
        <v>33.600957999999999</v>
      </c>
      <c r="I379" s="73">
        <f t="shared" si="43"/>
        <v>-2.1529012384087615E-3</v>
      </c>
      <c r="J379" s="61">
        <f t="shared" si="48"/>
        <v>26.530466000000001</v>
      </c>
      <c r="K379" s="73">
        <f t="shared" si="44"/>
        <v>-0.21212518622555226</v>
      </c>
    </row>
    <row r="380" spans="1:11" ht="14.55" customHeight="1">
      <c r="A380" s="81" t="s">
        <v>223</v>
      </c>
      <c r="B380" s="82" t="s">
        <v>224</v>
      </c>
      <c r="C380" s="26" t="s">
        <v>5</v>
      </c>
      <c r="D380" s="33">
        <v>7.14</v>
      </c>
      <c r="E380" s="33">
        <v>7.55</v>
      </c>
      <c r="F380" s="37">
        <f t="shared" si="46"/>
        <v>5.7422969187675095E-2</v>
      </c>
      <c r="G380" s="61">
        <f t="shared" si="49"/>
        <v>255.77495621999998</v>
      </c>
      <c r="H380" s="61">
        <f t="shared" si="47"/>
        <v>269.88003499999996</v>
      </c>
      <c r="I380" s="73">
        <f t="shared" si="43"/>
        <v>5.5146441967788937E-2</v>
      </c>
      <c r="J380" s="61">
        <f t="shared" si="48"/>
        <v>213.09044499999999</v>
      </c>
      <c r="K380" s="73">
        <f t="shared" si="44"/>
        <v>-0.16688307507043698</v>
      </c>
    </row>
    <row r="381" spans="1:11" ht="14.55" customHeight="1">
      <c r="A381" s="81"/>
      <c r="B381" s="82"/>
      <c r="C381" s="12" t="s">
        <v>6</v>
      </c>
      <c r="D381" s="33">
        <v>6.03</v>
      </c>
      <c r="E381" s="33">
        <v>6.42</v>
      </c>
      <c r="F381" s="37">
        <f t="shared" si="46"/>
        <v>6.4676616915422827E-2</v>
      </c>
      <c r="G381" s="61">
        <f t="shared" si="49"/>
        <v>216.01162269</v>
      </c>
      <c r="H381" s="61">
        <f t="shared" si="47"/>
        <v>229.48739399999999</v>
      </c>
      <c r="I381" s="73">
        <f t="shared" si="43"/>
        <v>6.2384473308360756E-2</v>
      </c>
      <c r="J381" s="61">
        <f t="shared" si="48"/>
        <v>181.19743800000001</v>
      </c>
      <c r="K381" s="73">
        <f t="shared" si="44"/>
        <v>-0.16116810871775222</v>
      </c>
    </row>
    <row r="382" spans="1:11" ht="14.55" customHeight="1">
      <c r="A382" s="81"/>
      <c r="B382" s="82"/>
      <c r="C382" s="12" t="s">
        <v>7</v>
      </c>
      <c r="D382" s="33">
        <v>1.1100000000000001</v>
      </c>
      <c r="E382" s="33">
        <v>1.1299999999999999</v>
      </c>
      <c r="F382" s="37">
        <f t="shared" si="46"/>
        <v>1.8018018018017834E-2</v>
      </c>
      <c r="G382" s="61">
        <f t="shared" si="49"/>
        <v>39.763333530000004</v>
      </c>
      <c r="H382" s="61">
        <f t="shared" si="47"/>
        <v>40.392640999999998</v>
      </c>
      <c r="I382" s="73">
        <f t="shared" si="43"/>
        <v>1.5826325766304366E-2</v>
      </c>
      <c r="J382" s="61">
        <f t="shared" si="48"/>
        <v>31.893006999999997</v>
      </c>
      <c r="K382" s="73">
        <f t="shared" si="44"/>
        <v>-0.19792924363502193</v>
      </c>
    </row>
    <row r="383" spans="1:11" ht="14.55" customHeight="1">
      <c r="A383" s="81" t="s">
        <v>225</v>
      </c>
      <c r="B383" s="82" t="s">
        <v>226</v>
      </c>
      <c r="C383" s="26" t="s">
        <v>5</v>
      </c>
      <c r="D383" s="33">
        <v>9.18</v>
      </c>
      <c r="E383" s="33">
        <v>9.42</v>
      </c>
      <c r="F383" s="37">
        <f t="shared" si="46"/>
        <v>2.6143790849673228E-2</v>
      </c>
      <c r="G383" s="61">
        <f t="shared" si="49"/>
        <v>328.85351514000001</v>
      </c>
      <c r="H383" s="61">
        <f t="shared" si="47"/>
        <v>336.72449399999999</v>
      </c>
      <c r="I383" s="73">
        <f t="shared" si="43"/>
        <v>2.3934604611567357E-2</v>
      </c>
      <c r="J383" s="61">
        <f t="shared" si="48"/>
        <v>265.86913800000002</v>
      </c>
      <c r="K383" s="73">
        <f t="shared" si="44"/>
        <v>-0.19152715187850794</v>
      </c>
    </row>
    <row r="384" spans="1:11" ht="14.55" customHeight="1">
      <c r="A384" s="81"/>
      <c r="B384" s="82"/>
      <c r="C384" s="12" t="s">
        <v>6</v>
      </c>
      <c r="D384" s="33">
        <v>8</v>
      </c>
      <c r="E384" s="33">
        <v>8.2200000000000006</v>
      </c>
      <c r="F384" s="37">
        <f t="shared" si="46"/>
        <v>2.750000000000008E-2</v>
      </c>
      <c r="G384" s="61">
        <f t="shared" si="49"/>
        <v>286.582584</v>
      </c>
      <c r="H384" s="61">
        <f t="shared" si="47"/>
        <v>293.829654</v>
      </c>
      <c r="I384" s="73">
        <f t="shared" si="43"/>
        <v>2.5287893977534965E-2</v>
      </c>
      <c r="J384" s="61">
        <f t="shared" si="48"/>
        <v>232.00045800000001</v>
      </c>
      <c r="K384" s="73">
        <f t="shared" si="44"/>
        <v>-0.19045862884675499</v>
      </c>
    </row>
    <row r="385" spans="1:11" ht="14.55" customHeight="1">
      <c r="A385" s="81"/>
      <c r="B385" s="82"/>
      <c r="C385" s="12" t="s">
        <v>7</v>
      </c>
      <c r="D385" s="33">
        <v>1.18</v>
      </c>
      <c r="E385" s="33">
        <v>1.2</v>
      </c>
      <c r="F385" s="37">
        <f t="shared" si="46"/>
        <v>1.6949152542372899E-2</v>
      </c>
      <c r="G385" s="61">
        <f t="shared" si="49"/>
        <v>42.270931139999995</v>
      </c>
      <c r="H385" s="61">
        <f t="shared" si="47"/>
        <v>42.894839999999995</v>
      </c>
      <c r="I385" s="73">
        <f t="shared" si="43"/>
        <v>1.4759761452465613E-2</v>
      </c>
      <c r="J385" s="61">
        <f t="shared" si="48"/>
        <v>33.868679999999998</v>
      </c>
      <c r="K385" s="73">
        <f t="shared" si="44"/>
        <v>-0.19877137582259558</v>
      </c>
    </row>
    <row r="386" spans="1:11" ht="14.55" customHeight="1">
      <c r="A386" s="81" t="s">
        <v>227</v>
      </c>
      <c r="B386" s="82" t="s">
        <v>228</v>
      </c>
      <c r="C386" s="26" t="s">
        <v>5</v>
      </c>
      <c r="D386" s="33">
        <v>9.68</v>
      </c>
      <c r="E386" s="33">
        <v>9.89</v>
      </c>
      <c r="F386" s="37">
        <f t="shared" si="46"/>
        <v>2.1694214876033145E-2</v>
      </c>
      <c r="G386" s="61">
        <f t="shared" si="49"/>
        <v>346.76492664</v>
      </c>
      <c r="H386" s="61">
        <f t="shared" si="47"/>
        <v>353.52497299999999</v>
      </c>
      <c r="I386" s="73">
        <f t="shared" si="43"/>
        <v>1.9494608135551289E-2</v>
      </c>
      <c r="J386" s="61">
        <f t="shared" si="48"/>
        <v>279.13437100000004</v>
      </c>
      <c r="K386" s="73">
        <f t="shared" si="44"/>
        <v>-0.19503286072011483</v>
      </c>
    </row>
    <row r="387" spans="1:11" ht="14.55" customHeight="1">
      <c r="A387" s="81"/>
      <c r="B387" s="82"/>
      <c r="C387" s="12" t="s">
        <v>6</v>
      </c>
      <c r="D387" s="33">
        <v>8.2100000000000009</v>
      </c>
      <c r="E387" s="33">
        <v>8.41</v>
      </c>
      <c r="F387" s="37">
        <f t="shared" si="46"/>
        <v>2.4360535931790411E-2</v>
      </c>
      <c r="G387" s="61">
        <f t="shared" si="49"/>
        <v>294.10537683000001</v>
      </c>
      <c r="H387" s="61">
        <f t="shared" si="47"/>
        <v>300.62133699999998</v>
      </c>
      <c r="I387" s="73">
        <f t="shared" si="43"/>
        <v>2.2155188865405726E-2</v>
      </c>
      <c r="J387" s="61">
        <f t="shared" si="48"/>
        <v>237.362999</v>
      </c>
      <c r="K387" s="73">
        <f t="shared" si="44"/>
        <v>-0.1929321335148472</v>
      </c>
    </row>
    <row r="388" spans="1:11" ht="14.55" customHeight="1">
      <c r="A388" s="81"/>
      <c r="B388" s="82"/>
      <c r="C388" s="12" t="s">
        <v>7</v>
      </c>
      <c r="D388" s="33">
        <v>1.47</v>
      </c>
      <c r="E388" s="33">
        <v>1.48</v>
      </c>
      <c r="F388" s="37">
        <f t="shared" si="46"/>
        <v>6.80272108843538E-3</v>
      </c>
      <c r="G388" s="61">
        <f t="shared" si="49"/>
        <v>52.659549810000001</v>
      </c>
      <c r="H388" s="61">
        <f t="shared" si="47"/>
        <v>52.903635999999999</v>
      </c>
      <c r="I388" s="73">
        <f t="shared" si="43"/>
        <v>4.6351742633706592E-3</v>
      </c>
      <c r="J388" s="61">
        <f t="shared" si="48"/>
        <v>41.771372</v>
      </c>
      <c r="K388" s="73">
        <f t="shared" si="44"/>
        <v>-0.20676549361484187</v>
      </c>
    </row>
    <row r="389" spans="1:11" ht="14.55" customHeight="1">
      <c r="A389" s="81" t="s">
        <v>229</v>
      </c>
      <c r="B389" s="82" t="s">
        <v>230</v>
      </c>
      <c r="C389" s="26" t="s">
        <v>5</v>
      </c>
      <c r="D389" s="33">
        <v>16.170000000000002</v>
      </c>
      <c r="E389" s="33">
        <v>16.55</v>
      </c>
      <c r="F389" s="37">
        <f t="shared" si="46"/>
        <v>2.3500309214594863E-2</v>
      </c>
      <c r="G389" s="61">
        <f t="shared" si="49"/>
        <v>579.25504791000003</v>
      </c>
      <c r="H389" s="61">
        <f t="shared" si="47"/>
        <v>591.59133499999996</v>
      </c>
      <c r="I389" s="73">
        <f t="shared" si="43"/>
        <v>2.1296814131374891E-2</v>
      </c>
      <c r="J389" s="61">
        <f t="shared" si="48"/>
        <v>467.10554500000001</v>
      </c>
      <c r="K389" s="73">
        <f t="shared" si="44"/>
        <v>-0.19360988447946148</v>
      </c>
    </row>
    <row r="390" spans="1:11" ht="14.55" customHeight="1">
      <c r="A390" s="81"/>
      <c r="B390" s="82"/>
      <c r="C390" s="12" t="s">
        <v>6</v>
      </c>
      <c r="D390" s="33">
        <v>14.7</v>
      </c>
      <c r="E390" s="33">
        <v>15.07</v>
      </c>
      <c r="F390" s="37">
        <f t="shared" si="46"/>
        <v>2.5170068027210953E-2</v>
      </c>
      <c r="G390" s="61">
        <f t="shared" si="49"/>
        <v>526.59549809999999</v>
      </c>
      <c r="H390" s="61">
        <f t="shared" si="47"/>
        <v>538.68769899999995</v>
      </c>
      <c r="I390" s="73">
        <f t="shared" si="43"/>
        <v>2.2962978118175385E-2</v>
      </c>
      <c r="J390" s="61">
        <f t="shared" si="48"/>
        <v>425.33417300000002</v>
      </c>
      <c r="K390" s="73">
        <f t="shared" si="44"/>
        <v>-0.19229432356592333</v>
      </c>
    </row>
    <row r="391" spans="1:11" ht="14.55" customHeight="1">
      <c r="A391" s="81"/>
      <c r="B391" s="82"/>
      <c r="C391" s="12" t="s">
        <v>7</v>
      </c>
      <c r="D391" s="33">
        <v>1.47</v>
      </c>
      <c r="E391" s="33">
        <v>1.48</v>
      </c>
      <c r="F391" s="37">
        <f t="shared" si="46"/>
        <v>6.80272108843538E-3</v>
      </c>
      <c r="G391" s="61">
        <f t="shared" si="49"/>
        <v>52.659549810000001</v>
      </c>
      <c r="H391" s="61">
        <f t="shared" si="47"/>
        <v>52.903635999999999</v>
      </c>
      <c r="I391" s="73">
        <f t="shared" si="43"/>
        <v>4.6351742633706592E-3</v>
      </c>
      <c r="J391" s="61">
        <f t="shared" si="48"/>
        <v>41.771372</v>
      </c>
      <c r="K391" s="73">
        <f t="shared" si="44"/>
        <v>-0.20676549361484187</v>
      </c>
    </row>
    <row r="392" spans="1:11" ht="14.55" customHeight="1">
      <c r="A392" s="81" t="s">
        <v>231</v>
      </c>
      <c r="B392" s="82" t="s">
        <v>232</v>
      </c>
      <c r="C392" s="26" t="s">
        <v>5</v>
      </c>
      <c r="D392" s="33">
        <v>5.21</v>
      </c>
      <c r="E392" s="33">
        <v>5.27</v>
      </c>
      <c r="F392" s="37">
        <f t="shared" si="46"/>
        <v>1.1516314779270559E-2</v>
      </c>
      <c r="G392" s="61">
        <f t="shared" si="49"/>
        <v>186.63690782999998</v>
      </c>
      <c r="H392" s="61">
        <f t="shared" si="47"/>
        <v>188.37983899999998</v>
      </c>
      <c r="I392" s="73">
        <f t="shared" si="43"/>
        <v>9.3386200525115703E-3</v>
      </c>
      <c r="J392" s="61">
        <f t="shared" si="48"/>
        <v>148.73995299999999</v>
      </c>
      <c r="K392" s="73">
        <f t="shared" si="44"/>
        <v>-0.2030517718634666</v>
      </c>
    </row>
    <row r="393" spans="1:11" ht="14.55" customHeight="1">
      <c r="A393" s="81"/>
      <c r="B393" s="82"/>
      <c r="C393" s="12" t="s">
        <v>6</v>
      </c>
      <c r="D393" s="33">
        <v>4.1900000000000004</v>
      </c>
      <c r="E393" s="33">
        <v>4.25</v>
      </c>
      <c r="F393" s="37">
        <f t="shared" si="46"/>
        <v>1.4319809069212316E-2</v>
      </c>
      <c r="G393" s="61">
        <f t="shared" si="49"/>
        <v>150.09762837000002</v>
      </c>
      <c r="H393" s="61">
        <f t="shared" si="47"/>
        <v>151.91922499999998</v>
      </c>
      <c r="I393" s="73">
        <f t="shared" si="43"/>
        <v>1.213607869612443E-2</v>
      </c>
      <c r="J393" s="61">
        <f t="shared" si="48"/>
        <v>119.95157500000001</v>
      </c>
      <c r="K393" s="73">
        <f t="shared" si="44"/>
        <v>-0.20084296932186108</v>
      </c>
    </row>
    <row r="394" spans="1:11" ht="14.55" customHeight="1">
      <c r="A394" s="81"/>
      <c r="B394" s="82"/>
      <c r="C394" s="12" t="s">
        <v>7</v>
      </c>
      <c r="D394" s="33">
        <v>1.02</v>
      </c>
      <c r="E394" s="33">
        <v>1.02</v>
      </c>
      <c r="F394" s="37">
        <f t="shared" si="46"/>
        <v>0</v>
      </c>
      <c r="G394" s="61">
        <f t="shared" si="49"/>
        <v>36.539279460000003</v>
      </c>
      <c r="H394" s="61">
        <f t="shared" si="47"/>
        <v>36.460614</v>
      </c>
      <c r="I394" s="73">
        <f t="shared" si="43"/>
        <v>-2.1529012384089142E-3</v>
      </c>
      <c r="J394" s="61">
        <f t="shared" si="48"/>
        <v>28.788378000000002</v>
      </c>
      <c r="K394" s="73">
        <f t="shared" si="44"/>
        <v>-0.21212518622555238</v>
      </c>
    </row>
    <row r="395" spans="1:11" ht="14.55" customHeight="1">
      <c r="A395" s="81" t="s">
        <v>233</v>
      </c>
      <c r="B395" s="82" t="s">
        <v>234</v>
      </c>
      <c r="C395" s="26" t="s">
        <v>5</v>
      </c>
      <c r="D395" s="33">
        <v>9.42</v>
      </c>
      <c r="E395" s="33">
        <v>9.68</v>
      </c>
      <c r="F395" s="37">
        <f t="shared" si="46"/>
        <v>2.7600849256900189E-2</v>
      </c>
      <c r="G395" s="61">
        <f t="shared" si="49"/>
        <v>337.45099266</v>
      </c>
      <c r="H395" s="61">
        <f t="shared" si="47"/>
        <v>346.01837599999999</v>
      </c>
      <c r="I395" s="73">
        <f t="shared" si="43"/>
        <v>2.5388526115945054E-2</v>
      </c>
      <c r="J395" s="61">
        <f t="shared" si="48"/>
        <v>273.20735200000001</v>
      </c>
      <c r="K395" s="73">
        <f t="shared" si="44"/>
        <v>-0.19037917225725545</v>
      </c>
    </row>
    <row r="396" spans="1:11" ht="14.55" customHeight="1">
      <c r="A396" s="81"/>
      <c r="B396" s="82"/>
      <c r="C396" s="12" t="s">
        <v>6</v>
      </c>
      <c r="D396" s="33">
        <v>8.24</v>
      </c>
      <c r="E396" s="33">
        <v>8.49</v>
      </c>
      <c r="F396" s="37">
        <f t="shared" si="46"/>
        <v>3.0339805825242719E-2</v>
      </c>
      <c r="G396" s="61">
        <f t="shared" si="49"/>
        <v>295.18006151999998</v>
      </c>
      <c r="H396" s="61">
        <f t="shared" si="47"/>
        <v>303.48099300000001</v>
      </c>
      <c r="I396" s="73">
        <f t="shared" si="43"/>
        <v>2.8121585981299758E-2</v>
      </c>
      <c r="J396" s="61">
        <f t="shared" si="48"/>
        <v>239.62091100000001</v>
      </c>
      <c r="K396" s="73">
        <f t="shared" si="44"/>
        <v>-0.18822121736103628</v>
      </c>
    </row>
    <row r="397" spans="1:11" ht="14.55" customHeight="1">
      <c r="A397" s="81"/>
      <c r="B397" s="82"/>
      <c r="C397" s="12" t="s">
        <v>7</v>
      </c>
      <c r="D397" s="33">
        <v>1.18</v>
      </c>
      <c r="E397" s="33">
        <v>1.19</v>
      </c>
      <c r="F397" s="37">
        <f t="shared" si="46"/>
        <v>8.4745762711864493E-3</v>
      </c>
      <c r="G397" s="61">
        <f t="shared" si="49"/>
        <v>42.270931139999995</v>
      </c>
      <c r="H397" s="61">
        <f t="shared" si="47"/>
        <v>42.537382999999998</v>
      </c>
      <c r="I397" s="73">
        <f t="shared" si="43"/>
        <v>6.3034301070284795E-3</v>
      </c>
      <c r="J397" s="61">
        <f t="shared" si="48"/>
        <v>33.586441000000001</v>
      </c>
      <c r="K397" s="73">
        <f t="shared" si="44"/>
        <v>-0.20544828102407386</v>
      </c>
    </row>
    <row r="398" spans="1:11" ht="14.55" customHeight="1">
      <c r="A398" s="81" t="s">
        <v>235</v>
      </c>
      <c r="B398" s="82" t="s">
        <v>236</v>
      </c>
      <c r="C398" s="26" t="s">
        <v>5</v>
      </c>
      <c r="D398" s="33">
        <v>9.64</v>
      </c>
      <c r="E398" s="33">
        <v>9.9</v>
      </c>
      <c r="F398" s="37">
        <f t="shared" si="46"/>
        <v>2.697095435684645E-2</v>
      </c>
      <c r="G398" s="61">
        <f t="shared" si="49"/>
        <v>345.33201372000002</v>
      </c>
      <c r="H398" s="61">
        <f t="shared" si="47"/>
        <v>353.88243</v>
      </c>
      <c r="I398" s="73">
        <f t="shared" si="43"/>
        <v>2.4759987317401668E-2</v>
      </c>
      <c r="J398" s="61">
        <f t="shared" si="48"/>
        <v>279.41660999999999</v>
      </c>
      <c r="K398" s="73">
        <f t="shared" si="44"/>
        <v>-0.19087545058433289</v>
      </c>
    </row>
    <row r="399" spans="1:11" ht="14.55" customHeight="1">
      <c r="A399" s="81"/>
      <c r="B399" s="82"/>
      <c r="C399" s="12" t="s">
        <v>6</v>
      </c>
      <c r="D399" s="33">
        <v>8.18</v>
      </c>
      <c r="E399" s="33">
        <v>8.44</v>
      </c>
      <c r="F399" s="37">
        <f t="shared" si="46"/>
        <v>3.1784841075794594E-2</v>
      </c>
      <c r="G399" s="61">
        <f t="shared" si="49"/>
        <v>293.03069213999999</v>
      </c>
      <c r="H399" s="61">
        <f t="shared" si="47"/>
        <v>301.69370799999996</v>
      </c>
      <c r="I399" s="73">
        <f t="shared" si="43"/>
        <v>2.9563510213671006E-2</v>
      </c>
      <c r="J399" s="61">
        <f t="shared" si="48"/>
        <v>238.20971599999999</v>
      </c>
      <c r="K399" s="73">
        <f t="shared" si="44"/>
        <v>-0.18708271048211025</v>
      </c>
    </row>
    <row r="400" spans="1:11" ht="14.55" customHeight="1">
      <c r="A400" s="81"/>
      <c r="B400" s="82"/>
      <c r="C400" s="12" t="s">
        <v>7</v>
      </c>
      <c r="D400" s="33">
        <v>1.46</v>
      </c>
      <c r="E400" s="33">
        <v>1.46</v>
      </c>
      <c r="F400" s="37">
        <f t="shared" si="46"/>
        <v>0</v>
      </c>
      <c r="G400" s="61">
        <f t="shared" si="49"/>
        <v>52.30132158</v>
      </c>
      <c r="H400" s="61">
        <f t="shared" si="47"/>
        <v>52.188721999999999</v>
      </c>
      <c r="I400" s="73">
        <f t="shared" si="43"/>
        <v>-2.1529012384088452E-3</v>
      </c>
      <c r="J400" s="61">
        <f t="shared" si="48"/>
        <v>41.206893999999998</v>
      </c>
      <c r="K400" s="73">
        <f t="shared" si="44"/>
        <v>-0.21212518622555238</v>
      </c>
    </row>
    <row r="401" spans="1:11" ht="41.4">
      <c r="A401" s="23" t="s">
        <v>237</v>
      </c>
      <c r="B401" s="15" t="s">
        <v>238</v>
      </c>
      <c r="C401" s="26" t="s">
        <v>5</v>
      </c>
      <c r="D401" s="33">
        <v>1.32</v>
      </c>
      <c r="E401" s="33">
        <v>1.27</v>
      </c>
      <c r="F401" s="37">
        <f t="shared" si="46"/>
        <v>-3.7878787878787908E-2</v>
      </c>
      <c r="G401" s="61">
        <f t="shared" si="49"/>
        <v>47.286126360000004</v>
      </c>
      <c r="H401" s="61">
        <f t="shared" si="47"/>
        <v>45.397038999999999</v>
      </c>
      <c r="I401" s="73">
        <f t="shared" ref="I401:I451" si="50">(H401-G401)/G401</f>
        <v>-3.9950139827863135E-2</v>
      </c>
      <c r="J401" s="61">
        <f t="shared" si="48"/>
        <v>35.844352999999998</v>
      </c>
      <c r="K401" s="73">
        <f t="shared" ref="K401:K451" si="51">(J401-G401)/G401</f>
        <v>-0.24196892917155427</v>
      </c>
    </row>
    <row r="402" spans="1:11" ht="14.55" customHeight="1">
      <c r="A402" s="95" t="s">
        <v>239</v>
      </c>
      <c r="B402" s="96" t="s">
        <v>240</v>
      </c>
      <c r="C402" s="13" t="s">
        <v>5</v>
      </c>
      <c r="D402" s="65" t="s">
        <v>35</v>
      </c>
      <c r="E402" s="65" t="s">
        <v>35</v>
      </c>
      <c r="F402" s="65" t="s">
        <v>35</v>
      </c>
      <c r="G402" s="65" t="s">
        <v>35</v>
      </c>
      <c r="H402" s="65" t="s">
        <v>35</v>
      </c>
      <c r="I402" s="65" t="s">
        <v>35</v>
      </c>
      <c r="J402" s="65" t="s">
        <v>35</v>
      </c>
      <c r="K402" s="65" t="s">
        <v>35</v>
      </c>
    </row>
    <row r="403" spans="1:11" ht="14.55" customHeight="1">
      <c r="A403" s="95"/>
      <c r="B403" s="96"/>
      <c r="C403" s="14" t="s">
        <v>6</v>
      </c>
      <c r="D403" s="65" t="s">
        <v>35</v>
      </c>
      <c r="E403" s="65" t="s">
        <v>35</v>
      </c>
      <c r="F403" s="65" t="s">
        <v>35</v>
      </c>
      <c r="G403" s="65" t="s">
        <v>35</v>
      </c>
      <c r="H403" s="65" t="s">
        <v>35</v>
      </c>
      <c r="I403" s="65" t="s">
        <v>35</v>
      </c>
      <c r="J403" s="65" t="s">
        <v>35</v>
      </c>
      <c r="K403" s="65" t="s">
        <v>35</v>
      </c>
    </row>
    <row r="404" spans="1:11" ht="14.55" customHeight="1">
      <c r="A404" s="95"/>
      <c r="B404" s="96"/>
      <c r="C404" s="14" t="s">
        <v>7</v>
      </c>
      <c r="D404" s="33">
        <v>2.2599999999999998</v>
      </c>
      <c r="E404" s="33">
        <v>2.2400000000000002</v>
      </c>
      <c r="F404" s="37">
        <f t="shared" si="46"/>
        <v>-8.8495575221237063E-3</v>
      </c>
      <c r="G404" s="61">
        <f>(D404*35.822823)</f>
        <v>80.959579979999987</v>
      </c>
      <c r="H404" s="61">
        <f t="shared" si="47"/>
        <v>80.070368000000002</v>
      </c>
      <c r="I404" s="73">
        <f t="shared" si="50"/>
        <v>-1.0983406537183778E-2</v>
      </c>
      <c r="J404" s="61">
        <f t="shared" si="48"/>
        <v>63.221536000000008</v>
      </c>
      <c r="K404" s="73">
        <f t="shared" si="51"/>
        <v>-0.21909752971028176</v>
      </c>
    </row>
    <row r="405" spans="1:11" ht="14.55" customHeight="1">
      <c r="A405" s="95" t="s">
        <v>241</v>
      </c>
      <c r="B405" s="96" t="s">
        <v>242</v>
      </c>
      <c r="C405" s="13" t="s">
        <v>5</v>
      </c>
      <c r="D405" s="65" t="s">
        <v>35</v>
      </c>
      <c r="E405" s="65" t="s">
        <v>35</v>
      </c>
      <c r="F405" s="65" t="s">
        <v>35</v>
      </c>
      <c r="G405" s="65" t="s">
        <v>35</v>
      </c>
      <c r="H405" s="65" t="s">
        <v>35</v>
      </c>
      <c r="I405" s="65" t="s">
        <v>35</v>
      </c>
      <c r="J405" s="65" t="s">
        <v>35</v>
      </c>
      <c r="K405" s="65" t="s">
        <v>35</v>
      </c>
    </row>
    <row r="406" spans="1:11" ht="14.55" customHeight="1">
      <c r="A406" s="95"/>
      <c r="B406" s="96"/>
      <c r="C406" s="14" t="s">
        <v>6</v>
      </c>
      <c r="D406" s="65" t="s">
        <v>35</v>
      </c>
      <c r="E406" s="65" t="s">
        <v>35</v>
      </c>
      <c r="F406" s="65" t="s">
        <v>35</v>
      </c>
      <c r="G406" s="65" t="s">
        <v>35</v>
      </c>
      <c r="H406" s="65" t="s">
        <v>35</v>
      </c>
      <c r="I406" s="65" t="s">
        <v>35</v>
      </c>
      <c r="J406" s="65" t="s">
        <v>35</v>
      </c>
      <c r="K406" s="65" t="s">
        <v>35</v>
      </c>
    </row>
    <row r="407" spans="1:11" ht="14.55" customHeight="1">
      <c r="A407" s="95"/>
      <c r="B407" s="96"/>
      <c r="C407" s="14" t="s">
        <v>7</v>
      </c>
      <c r="D407" s="33">
        <v>2.72</v>
      </c>
      <c r="E407" s="33">
        <v>2.75</v>
      </c>
      <c r="F407" s="37">
        <f t="shared" si="46"/>
        <v>1.102941176470581E-2</v>
      </c>
      <c r="G407" s="61">
        <f>(D407*35.822823)</f>
        <v>97.438078560000008</v>
      </c>
      <c r="H407" s="61">
        <f t="shared" si="47"/>
        <v>98.300674999999998</v>
      </c>
      <c r="I407" s="73">
        <f t="shared" si="50"/>
        <v>8.852765292049803E-3</v>
      </c>
      <c r="J407" s="61">
        <f t="shared" si="48"/>
        <v>77.615724999999998</v>
      </c>
      <c r="K407" s="73">
        <f t="shared" si="51"/>
        <v>-0.20343539048539308</v>
      </c>
    </row>
    <row r="408" spans="1:11" ht="14.55" customHeight="1">
      <c r="A408" s="95" t="s">
        <v>243</v>
      </c>
      <c r="B408" s="96" t="s">
        <v>244</v>
      </c>
      <c r="C408" s="13" t="s">
        <v>5</v>
      </c>
      <c r="D408" s="65" t="s">
        <v>35</v>
      </c>
      <c r="E408" s="65" t="s">
        <v>35</v>
      </c>
      <c r="F408" s="65" t="s">
        <v>35</v>
      </c>
      <c r="G408" s="65" t="s">
        <v>35</v>
      </c>
      <c r="H408" s="65" t="s">
        <v>35</v>
      </c>
      <c r="I408" s="65" t="s">
        <v>35</v>
      </c>
      <c r="J408" s="65" t="s">
        <v>35</v>
      </c>
      <c r="K408" s="65" t="s">
        <v>35</v>
      </c>
    </row>
    <row r="409" spans="1:11" ht="14.55" customHeight="1">
      <c r="A409" s="95"/>
      <c r="B409" s="96"/>
      <c r="C409" s="14" t="s">
        <v>6</v>
      </c>
      <c r="D409" s="65" t="s">
        <v>35</v>
      </c>
      <c r="E409" s="65" t="s">
        <v>35</v>
      </c>
      <c r="F409" s="65" t="s">
        <v>35</v>
      </c>
      <c r="G409" s="65" t="s">
        <v>35</v>
      </c>
      <c r="H409" s="65" t="s">
        <v>35</v>
      </c>
      <c r="I409" s="65" t="s">
        <v>35</v>
      </c>
      <c r="J409" s="65" t="s">
        <v>35</v>
      </c>
      <c r="K409" s="65" t="s">
        <v>35</v>
      </c>
    </row>
    <row r="410" spans="1:11" ht="14.55" customHeight="1">
      <c r="A410" s="95"/>
      <c r="B410" s="96"/>
      <c r="C410" s="14" t="s">
        <v>7</v>
      </c>
      <c r="D410" s="33">
        <v>2.86</v>
      </c>
      <c r="E410" s="33">
        <v>2.87</v>
      </c>
      <c r="F410" s="37">
        <f t="shared" si="46"/>
        <v>3.4965034965035776E-3</v>
      </c>
      <c r="G410" s="61">
        <f>(D410*35.822823)</f>
        <v>102.45327377999999</v>
      </c>
      <c r="H410" s="61">
        <f t="shared" si="47"/>
        <v>102.590159</v>
      </c>
      <c r="I410" s="73">
        <f t="shared" si="50"/>
        <v>1.3360746313870557E-3</v>
      </c>
      <c r="J410" s="61">
        <f t="shared" si="48"/>
        <v>81.002593000000005</v>
      </c>
      <c r="K410" s="73">
        <f t="shared" si="51"/>
        <v>-0.20937037918438284</v>
      </c>
    </row>
    <row r="411" spans="1:11" ht="14.55" customHeight="1">
      <c r="A411" s="95" t="s">
        <v>245</v>
      </c>
      <c r="B411" s="96" t="s">
        <v>246</v>
      </c>
      <c r="C411" s="13" t="s">
        <v>5</v>
      </c>
      <c r="D411" s="65" t="s">
        <v>35</v>
      </c>
      <c r="E411" s="65" t="s">
        <v>35</v>
      </c>
      <c r="F411" s="65" t="s">
        <v>35</v>
      </c>
      <c r="G411" s="65" t="s">
        <v>35</v>
      </c>
      <c r="H411" s="65" t="s">
        <v>35</v>
      </c>
      <c r="I411" s="65" t="s">
        <v>35</v>
      </c>
      <c r="J411" s="65" t="s">
        <v>35</v>
      </c>
      <c r="K411" s="65" t="s">
        <v>35</v>
      </c>
    </row>
    <row r="412" spans="1:11" ht="14.55" customHeight="1">
      <c r="A412" s="95"/>
      <c r="B412" s="96"/>
      <c r="C412" s="14" t="s">
        <v>6</v>
      </c>
      <c r="D412" s="65" t="s">
        <v>35</v>
      </c>
      <c r="E412" s="65" t="s">
        <v>35</v>
      </c>
      <c r="F412" s="65" t="s">
        <v>35</v>
      </c>
      <c r="G412" s="65" t="s">
        <v>35</v>
      </c>
      <c r="H412" s="65" t="s">
        <v>35</v>
      </c>
      <c r="I412" s="65" t="s">
        <v>35</v>
      </c>
      <c r="J412" s="65" t="s">
        <v>35</v>
      </c>
      <c r="K412" s="65" t="s">
        <v>35</v>
      </c>
    </row>
    <row r="413" spans="1:11" ht="14.55" customHeight="1">
      <c r="A413" s="95"/>
      <c r="B413" s="96"/>
      <c r="C413" s="14" t="s">
        <v>7</v>
      </c>
      <c r="D413" s="33">
        <v>3.15</v>
      </c>
      <c r="E413" s="33">
        <v>3.19</v>
      </c>
      <c r="F413" s="37">
        <f t="shared" ref="F413:F451" si="52">SUM(E413-D413)/D413</f>
        <v>1.2698412698412711E-2</v>
      </c>
      <c r="G413" s="61">
        <f t="shared" ref="G413:G451" si="53">(D413*35.822823)</f>
        <v>112.84189244999999</v>
      </c>
      <c r="H413" s="61">
        <f t="shared" ref="H413:H451" si="54">(E413*35.7457)</f>
        <v>114.02878299999999</v>
      </c>
      <c r="I413" s="73">
        <f t="shared" si="50"/>
        <v>1.0518173031579649E-2</v>
      </c>
      <c r="J413" s="61">
        <f t="shared" ref="J413:J451" si="55">(E413*28.2239)</f>
        <v>90.034240999999994</v>
      </c>
      <c r="K413" s="73">
        <f t="shared" si="51"/>
        <v>-0.20212042668555935</v>
      </c>
    </row>
    <row r="414" spans="1:11" ht="14.55" customHeight="1">
      <c r="A414" s="95" t="s">
        <v>247</v>
      </c>
      <c r="B414" s="96" t="s">
        <v>248</v>
      </c>
      <c r="C414" s="13" t="s">
        <v>5</v>
      </c>
      <c r="D414" s="65" t="s">
        <v>35</v>
      </c>
      <c r="E414" s="65" t="s">
        <v>35</v>
      </c>
      <c r="F414" s="65" t="s">
        <v>35</v>
      </c>
      <c r="G414" s="65" t="s">
        <v>35</v>
      </c>
      <c r="H414" s="65" t="s">
        <v>35</v>
      </c>
      <c r="I414" s="65" t="s">
        <v>35</v>
      </c>
      <c r="J414" s="65" t="s">
        <v>35</v>
      </c>
      <c r="K414" s="65" t="s">
        <v>35</v>
      </c>
    </row>
    <row r="415" spans="1:11" ht="14.55" customHeight="1">
      <c r="A415" s="95"/>
      <c r="B415" s="96"/>
      <c r="C415" s="14" t="s">
        <v>6</v>
      </c>
      <c r="D415" s="65" t="s">
        <v>35</v>
      </c>
      <c r="E415" s="65" t="s">
        <v>35</v>
      </c>
      <c r="F415" s="65" t="s">
        <v>35</v>
      </c>
      <c r="G415" s="65" t="s">
        <v>35</v>
      </c>
      <c r="H415" s="65" t="s">
        <v>35</v>
      </c>
      <c r="I415" s="65" t="s">
        <v>35</v>
      </c>
      <c r="J415" s="65" t="s">
        <v>35</v>
      </c>
      <c r="K415" s="65" t="s">
        <v>35</v>
      </c>
    </row>
    <row r="416" spans="1:11" ht="14.55" customHeight="1">
      <c r="A416" s="95"/>
      <c r="B416" s="96"/>
      <c r="C416" s="14" t="s">
        <v>7</v>
      </c>
      <c r="D416" s="33">
        <v>3.47</v>
      </c>
      <c r="E416" s="33">
        <v>3.5</v>
      </c>
      <c r="F416" s="37">
        <f t="shared" si="52"/>
        <v>8.6455331412103181E-3</v>
      </c>
      <c r="G416" s="61">
        <f t="shared" si="53"/>
        <v>124.30519581</v>
      </c>
      <c r="H416" s="61">
        <f t="shared" si="54"/>
        <v>125.10995</v>
      </c>
      <c r="I416" s="73">
        <f t="shared" si="50"/>
        <v>6.4740189237951131E-3</v>
      </c>
      <c r="J416" s="61">
        <f t="shared" si="55"/>
        <v>98.783649999999994</v>
      </c>
      <c r="K416" s="73">
        <f t="shared" si="51"/>
        <v>-0.20531358841194047</v>
      </c>
    </row>
    <row r="417" spans="1:11" ht="13.8" customHeight="1">
      <c r="A417" s="95" t="s">
        <v>249</v>
      </c>
      <c r="B417" s="96" t="s">
        <v>250</v>
      </c>
      <c r="C417" s="13" t="s">
        <v>5</v>
      </c>
      <c r="D417" s="65" t="s">
        <v>35</v>
      </c>
      <c r="E417" s="65" t="s">
        <v>35</v>
      </c>
      <c r="F417" s="65" t="s">
        <v>35</v>
      </c>
      <c r="G417" s="65" t="s">
        <v>35</v>
      </c>
      <c r="H417" s="65" t="s">
        <v>35</v>
      </c>
      <c r="I417" s="65" t="s">
        <v>35</v>
      </c>
      <c r="J417" s="65" t="s">
        <v>35</v>
      </c>
      <c r="K417" s="65" t="s">
        <v>35</v>
      </c>
    </row>
    <row r="418" spans="1:11" ht="13.8" customHeight="1">
      <c r="A418" s="95"/>
      <c r="B418" s="96"/>
      <c r="C418" s="14" t="s">
        <v>6</v>
      </c>
      <c r="D418" s="65" t="s">
        <v>35</v>
      </c>
      <c r="E418" s="65" t="s">
        <v>35</v>
      </c>
      <c r="F418" s="65" t="s">
        <v>35</v>
      </c>
      <c r="G418" s="65" t="s">
        <v>35</v>
      </c>
      <c r="H418" s="65" t="s">
        <v>35</v>
      </c>
      <c r="I418" s="65" t="s">
        <v>35</v>
      </c>
      <c r="J418" s="65" t="s">
        <v>35</v>
      </c>
      <c r="K418" s="65" t="s">
        <v>35</v>
      </c>
    </row>
    <row r="419" spans="1:11" ht="13.8" customHeight="1">
      <c r="A419" s="95"/>
      <c r="B419" s="96"/>
      <c r="C419" s="14" t="s">
        <v>7</v>
      </c>
      <c r="D419" s="33">
        <v>3.5</v>
      </c>
      <c r="E419" s="33">
        <v>3.52</v>
      </c>
      <c r="F419" s="37">
        <f t="shared" si="52"/>
        <v>5.7142857142857195E-3</v>
      </c>
      <c r="G419" s="61">
        <f t="shared" si="53"/>
        <v>125.3798805</v>
      </c>
      <c r="H419" s="61">
        <f t="shared" si="54"/>
        <v>125.82486400000001</v>
      </c>
      <c r="I419" s="73">
        <f t="shared" si="50"/>
        <v>3.5490821830860366E-3</v>
      </c>
      <c r="J419" s="61">
        <f t="shared" si="55"/>
        <v>99.348128000000003</v>
      </c>
      <c r="K419" s="73">
        <f t="shared" si="51"/>
        <v>-0.20762304443255547</v>
      </c>
    </row>
    <row r="420" spans="1:11" ht="14.55" customHeight="1">
      <c r="A420" s="81" t="s">
        <v>251</v>
      </c>
      <c r="B420" s="82" t="s">
        <v>252</v>
      </c>
      <c r="C420" s="26" t="s">
        <v>5</v>
      </c>
      <c r="D420" s="65" t="s">
        <v>35</v>
      </c>
      <c r="E420" s="65" t="s">
        <v>35</v>
      </c>
      <c r="F420" s="65" t="s">
        <v>35</v>
      </c>
      <c r="G420" s="65" t="s">
        <v>35</v>
      </c>
      <c r="H420" s="65" t="s">
        <v>35</v>
      </c>
      <c r="I420" s="65" t="s">
        <v>35</v>
      </c>
      <c r="J420" s="65" t="s">
        <v>35</v>
      </c>
      <c r="K420" s="65" t="s">
        <v>35</v>
      </c>
    </row>
    <row r="421" spans="1:11" ht="14.55" customHeight="1">
      <c r="A421" s="81"/>
      <c r="B421" s="82"/>
      <c r="C421" s="12" t="s">
        <v>6</v>
      </c>
      <c r="D421" s="65" t="s">
        <v>35</v>
      </c>
      <c r="E421" s="65" t="s">
        <v>35</v>
      </c>
      <c r="F421" s="65" t="s">
        <v>35</v>
      </c>
      <c r="G421" s="65" t="s">
        <v>35</v>
      </c>
      <c r="H421" s="65" t="s">
        <v>35</v>
      </c>
      <c r="I421" s="65" t="s">
        <v>35</v>
      </c>
      <c r="J421" s="65" t="s">
        <v>35</v>
      </c>
      <c r="K421" s="65" t="s">
        <v>35</v>
      </c>
    </row>
    <row r="422" spans="1:11" ht="14.55" customHeight="1">
      <c r="A422" s="81"/>
      <c r="B422" s="82"/>
      <c r="C422" s="12" t="s">
        <v>7</v>
      </c>
      <c r="D422" s="65" t="s">
        <v>35</v>
      </c>
      <c r="E422" s="65" t="s">
        <v>35</v>
      </c>
      <c r="F422" s="65" t="s">
        <v>35</v>
      </c>
      <c r="G422" s="65" t="s">
        <v>35</v>
      </c>
      <c r="H422" s="65" t="s">
        <v>35</v>
      </c>
      <c r="I422" s="65" t="s">
        <v>35</v>
      </c>
      <c r="J422" s="65" t="s">
        <v>35</v>
      </c>
      <c r="K422" s="65" t="s">
        <v>35</v>
      </c>
    </row>
    <row r="423" spans="1:11" ht="14.55" customHeight="1">
      <c r="A423" s="81" t="s">
        <v>253</v>
      </c>
      <c r="B423" s="82" t="s">
        <v>254</v>
      </c>
      <c r="C423" s="26" t="s">
        <v>5</v>
      </c>
      <c r="D423" s="33">
        <v>3.84</v>
      </c>
      <c r="E423" s="33">
        <v>3.86</v>
      </c>
      <c r="F423" s="37">
        <f t="shared" si="52"/>
        <v>5.2083333333333382E-3</v>
      </c>
      <c r="G423" s="61">
        <f t="shared" si="53"/>
        <v>137.55964032</v>
      </c>
      <c r="H423" s="61">
        <f t="shared" si="54"/>
        <v>137.97840199999999</v>
      </c>
      <c r="I423" s="73">
        <f t="shared" si="50"/>
        <v>3.0442190676410507E-3</v>
      </c>
      <c r="J423" s="61">
        <f t="shared" si="55"/>
        <v>108.944254</v>
      </c>
      <c r="K423" s="73">
        <f t="shared" si="51"/>
        <v>-0.2080216715704771</v>
      </c>
    </row>
    <row r="424" spans="1:11" ht="14.55" customHeight="1">
      <c r="A424" s="81"/>
      <c r="B424" s="82"/>
      <c r="C424" s="12" t="s">
        <v>6</v>
      </c>
      <c r="D424" s="33">
        <v>1.36</v>
      </c>
      <c r="E424" s="33">
        <v>1.38</v>
      </c>
      <c r="F424" s="37">
        <f t="shared" si="52"/>
        <v>1.4705882352941025E-2</v>
      </c>
      <c r="G424" s="61">
        <f t="shared" si="53"/>
        <v>48.719039280000004</v>
      </c>
      <c r="H424" s="61">
        <f t="shared" si="54"/>
        <v>49.329065999999997</v>
      </c>
      <c r="I424" s="73">
        <f t="shared" si="50"/>
        <v>1.2521320802202677E-2</v>
      </c>
      <c r="J424" s="61">
        <f t="shared" si="55"/>
        <v>38.948982000000001</v>
      </c>
      <c r="K424" s="73">
        <f t="shared" si="51"/>
        <v>-0.20053879190533994</v>
      </c>
    </row>
    <row r="425" spans="1:11" ht="14.55" customHeight="1">
      <c r="A425" s="81"/>
      <c r="B425" s="82"/>
      <c r="C425" s="12" t="s">
        <v>7</v>
      </c>
      <c r="D425" s="33">
        <v>2.48</v>
      </c>
      <c r="E425" s="33">
        <v>2.48</v>
      </c>
      <c r="F425" s="37">
        <f t="shared" si="52"/>
        <v>0</v>
      </c>
      <c r="G425" s="61">
        <f t="shared" si="53"/>
        <v>88.840601039999996</v>
      </c>
      <c r="H425" s="61">
        <f t="shared" si="54"/>
        <v>88.649335999999991</v>
      </c>
      <c r="I425" s="73">
        <f t="shared" si="50"/>
        <v>-2.1529012384088738E-3</v>
      </c>
      <c r="J425" s="61">
        <f t="shared" si="55"/>
        <v>69.995272</v>
      </c>
      <c r="K425" s="73">
        <f t="shared" si="51"/>
        <v>-0.21212518622555232</v>
      </c>
    </row>
    <row r="426" spans="1:11" ht="26.55" customHeight="1">
      <c r="A426" s="81" t="s">
        <v>255</v>
      </c>
      <c r="B426" s="82" t="s">
        <v>256</v>
      </c>
      <c r="C426" s="26" t="s">
        <v>5</v>
      </c>
      <c r="D426" s="33">
        <v>4.0599999999999996</v>
      </c>
      <c r="E426" s="33">
        <v>4.03</v>
      </c>
      <c r="F426" s="37">
        <f t="shared" si="52"/>
        <v>-7.3891625615761982E-3</v>
      </c>
      <c r="G426" s="61">
        <f t="shared" si="53"/>
        <v>145.44066137999999</v>
      </c>
      <c r="H426" s="61">
        <f t="shared" si="54"/>
        <v>144.055171</v>
      </c>
      <c r="I426" s="73">
        <f t="shared" si="50"/>
        <v>-9.5261556627555064E-3</v>
      </c>
      <c r="J426" s="61">
        <f t="shared" si="55"/>
        <v>113.74231700000001</v>
      </c>
      <c r="K426" s="73">
        <f t="shared" si="51"/>
        <v>-0.21794692130270332</v>
      </c>
    </row>
    <row r="427" spans="1:11" ht="26.55" customHeight="1">
      <c r="A427" s="81"/>
      <c r="B427" s="82"/>
      <c r="C427" s="12" t="s">
        <v>6</v>
      </c>
      <c r="D427" s="33">
        <v>1.38</v>
      </c>
      <c r="E427" s="33">
        <v>1.35</v>
      </c>
      <c r="F427" s="37">
        <f t="shared" si="52"/>
        <v>-2.1739130434782469E-2</v>
      </c>
      <c r="G427" s="61">
        <f t="shared" si="53"/>
        <v>49.435495739999993</v>
      </c>
      <c r="H427" s="61">
        <f t="shared" si="54"/>
        <v>48.256695000000001</v>
      </c>
      <c r="I427" s="73">
        <f t="shared" si="50"/>
        <v>-2.3845229472356309E-2</v>
      </c>
      <c r="J427" s="61">
        <f t="shared" si="55"/>
        <v>38.102265000000003</v>
      </c>
      <c r="K427" s="73">
        <f t="shared" si="51"/>
        <v>-0.22925289956847497</v>
      </c>
    </row>
    <row r="428" spans="1:11" ht="26.55" customHeight="1">
      <c r="A428" s="81"/>
      <c r="B428" s="82"/>
      <c r="C428" s="12" t="s">
        <v>7</v>
      </c>
      <c r="D428" s="33">
        <v>2.68</v>
      </c>
      <c r="E428" s="33">
        <v>2.68</v>
      </c>
      <c r="F428" s="37">
        <f t="shared" si="52"/>
        <v>0</v>
      </c>
      <c r="G428" s="61">
        <f t="shared" si="53"/>
        <v>96.005165640000001</v>
      </c>
      <c r="H428" s="61">
        <f t="shared" si="54"/>
        <v>95.798476000000008</v>
      </c>
      <c r="I428" s="73">
        <f t="shared" si="50"/>
        <v>-2.152901238408752E-3</v>
      </c>
      <c r="J428" s="61">
        <f t="shared" si="55"/>
        <v>75.640052000000011</v>
      </c>
      <c r="K428" s="73">
        <f t="shared" si="51"/>
        <v>-0.21212518622555224</v>
      </c>
    </row>
    <row r="429" spans="1:11" ht="14.55" customHeight="1">
      <c r="A429" s="81" t="s">
        <v>257</v>
      </c>
      <c r="B429" s="82" t="s">
        <v>258</v>
      </c>
      <c r="C429" s="26" t="s">
        <v>5</v>
      </c>
      <c r="D429" s="33">
        <v>4.46</v>
      </c>
      <c r="E429" s="33">
        <v>3.84</v>
      </c>
      <c r="F429" s="37">
        <f t="shared" si="52"/>
        <v>-0.13901345291479822</v>
      </c>
      <c r="G429" s="61">
        <f t="shared" si="53"/>
        <v>159.76979058000001</v>
      </c>
      <c r="H429" s="61">
        <f t="shared" si="54"/>
        <v>137.263488</v>
      </c>
      <c r="I429" s="73">
        <f t="shared" si="50"/>
        <v>-0.14086707191827133</v>
      </c>
      <c r="J429" s="61">
        <f t="shared" si="55"/>
        <v>108.37977599999999</v>
      </c>
      <c r="K429" s="73">
        <f t="shared" si="51"/>
        <v>-0.32165038455294198</v>
      </c>
    </row>
    <row r="430" spans="1:11" ht="14.55" customHeight="1">
      <c r="A430" s="81"/>
      <c r="B430" s="82"/>
      <c r="C430" s="12" t="s">
        <v>6</v>
      </c>
      <c r="D430" s="33">
        <v>1.56</v>
      </c>
      <c r="E430" s="33">
        <v>1.46</v>
      </c>
      <c r="F430" s="37">
        <f t="shared" si="52"/>
        <v>-6.4102564102564152E-2</v>
      </c>
      <c r="G430" s="61">
        <f t="shared" si="53"/>
        <v>55.883603880000003</v>
      </c>
      <c r="H430" s="61">
        <f t="shared" si="54"/>
        <v>52.188721999999999</v>
      </c>
      <c r="I430" s="73">
        <f t="shared" si="50"/>
        <v>-6.6117458851331398E-2</v>
      </c>
      <c r="J430" s="61">
        <f t="shared" si="55"/>
        <v>41.206893999999998</v>
      </c>
      <c r="K430" s="73">
        <f t="shared" si="51"/>
        <v>-0.26262998198032472</v>
      </c>
    </row>
    <row r="431" spans="1:11" ht="14.55" customHeight="1">
      <c r="A431" s="81"/>
      <c r="B431" s="82"/>
      <c r="C431" s="12" t="s">
        <v>7</v>
      </c>
      <c r="D431" s="33">
        <v>2.9</v>
      </c>
      <c r="E431" s="33">
        <v>2.38</v>
      </c>
      <c r="F431" s="37">
        <f t="shared" si="52"/>
        <v>-0.17931034482758623</v>
      </c>
      <c r="G431" s="61">
        <f t="shared" si="53"/>
        <v>103.8861867</v>
      </c>
      <c r="H431" s="61">
        <f t="shared" si="54"/>
        <v>85.074765999999997</v>
      </c>
      <c r="I431" s="73">
        <f t="shared" si="50"/>
        <v>-0.18107720860255622</v>
      </c>
      <c r="J431" s="61">
        <f t="shared" si="55"/>
        <v>67.172882000000001</v>
      </c>
      <c r="K431" s="73">
        <f t="shared" si="51"/>
        <v>-0.35339929076441878</v>
      </c>
    </row>
    <row r="432" spans="1:11" ht="14.55" customHeight="1">
      <c r="A432" s="81" t="s">
        <v>259</v>
      </c>
      <c r="B432" s="82" t="s">
        <v>260</v>
      </c>
      <c r="C432" s="26" t="s">
        <v>5</v>
      </c>
      <c r="D432" s="65" t="s">
        <v>35</v>
      </c>
      <c r="E432" s="65" t="s">
        <v>35</v>
      </c>
      <c r="F432" s="65" t="s">
        <v>35</v>
      </c>
      <c r="G432" s="65" t="s">
        <v>35</v>
      </c>
      <c r="H432" s="65" t="s">
        <v>35</v>
      </c>
      <c r="I432" s="65" t="s">
        <v>35</v>
      </c>
      <c r="J432" s="65" t="s">
        <v>35</v>
      </c>
      <c r="K432" s="65" t="s">
        <v>35</v>
      </c>
    </row>
    <row r="433" spans="1:11" ht="14.55" customHeight="1">
      <c r="A433" s="81"/>
      <c r="B433" s="82"/>
      <c r="C433" s="12" t="s">
        <v>6</v>
      </c>
      <c r="D433" s="65" t="s">
        <v>35</v>
      </c>
      <c r="E433" s="65" t="s">
        <v>35</v>
      </c>
      <c r="F433" s="65" t="s">
        <v>35</v>
      </c>
      <c r="G433" s="65" t="s">
        <v>35</v>
      </c>
      <c r="H433" s="65" t="s">
        <v>35</v>
      </c>
      <c r="I433" s="65" t="s">
        <v>35</v>
      </c>
      <c r="J433" s="65" t="s">
        <v>35</v>
      </c>
      <c r="K433" s="65" t="s">
        <v>35</v>
      </c>
    </row>
    <row r="434" spans="1:11" ht="14.55" customHeight="1">
      <c r="A434" s="81"/>
      <c r="B434" s="82"/>
      <c r="C434" s="12" t="s">
        <v>7</v>
      </c>
      <c r="D434" s="33">
        <v>2.3199999999999998</v>
      </c>
      <c r="E434" s="33">
        <v>2.0499999999999998</v>
      </c>
      <c r="F434" s="37">
        <f t="shared" si="52"/>
        <v>-0.1163793103448276</v>
      </c>
      <c r="G434" s="61">
        <f t="shared" si="53"/>
        <v>83.108949359999997</v>
      </c>
      <c r="H434" s="61">
        <f t="shared" si="54"/>
        <v>73.278684999999996</v>
      </c>
      <c r="I434" s="73">
        <f t="shared" si="50"/>
        <v>-0.11828165842186988</v>
      </c>
      <c r="J434" s="61">
        <f t="shared" si="55"/>
        <v>57.858994999999993</v>
      </c>
      <c r="K434" s="73">
        <f t="shared" si="51"/>
        <v>-0.30381751369068211</v>
      </c>
    </row>
    <row r="435" spans="1:11" ht="16.2" customHeight="1">
      <c r="A435" s="81" t="s">
        <v>261</v>
      </c>
      <c r="B435" s="82" t="s">
        <v>262</v>
      </c>
      <c r="C435" s="26" t="s">
        <v>5</v>
      </c>
      <c r="D435" s="33">
        <v>5.46</v>
      </c>
      <c r="E435" s="33">
        <v>5.38</v>
      </c>
      <c r="F435" s="37">
        <f t="shared" si="52"/>
        <v>-1.4652014652014666E-2</v>
      </c>
      <c r="G435" s="61">
        <f t="shared" si="53"/>
        <v>195.59261358000001</v>
      </c>
      <c r="H435" s="61">
        <f t="shared" si="54"/>
        <v>192.31186599999998</v>
      </c>
      <c r="I435" s="73">
        <f t="shared" si="50"/>
        <v>-1.6773371549934094E-2</v>
      </c>
      <c r="J435" s="61">
        <f t="shared" si="55"/>
        <v>151.844582</v>
      </c>
      <c r="K435" s="73">
        <f t="shared" si="51"/>
        <v>-0.22366913954092887</v>
      </c>
    </row>
    <row r="436" spans="1:11" ht="16.2" customHeight="1">
      <c r="A436" s="81"/>
      <c r="B436" s="82"/>
      <c r="C436" s="12" t="s">
        <v>6</v>
      </c>
      <c r="D436" s="33">
        <v>2.27</v>
      </c>
      <c r="E436" s="33">
        <v>2.27</v>
      </c>
      <c r="F436" s="37">
        <f t="shared" si="52"/>
        <v>0</v>
      </c>
      <c r="G436" s="61">
        <f t="shared" si="53"/>
        <v>81.317808209999995</v>
      </c>
      <c r="H436" s="61">
        <f t="shared" si="54"/>
        <v>81.142739000000006</v>
      </c>
      <c r="I436" s="73">
        <f t="shared" si="50"/>
        <v>-2.1529012384086926E-3</v>
      </c>
      <c r="J436" s="61">
        <f t="shared" si="55"/>
        <v>64.068252999999999</v>
      </c>
      <c r="K436" s="73">
        <f t="shared" si="51"/>
        <v>-0.21212518622555232</v>
      </c>
    </row>
    <row r="437" spans="1:11" ht="16.2" customHeight="1">
      <c r="A437" s="81"/>
      <c r="B437" s="82"/>
      <c r="C437" s="12" t="s">
        <v>7</v>
      </c>
      <c r="D437" s="33">
        <v>3.19</v>
      </c>
      <c r="E437" s="33">
        <v>3.11</v>
      </c>
      <c r="F437" s="37">
        <f t="shared" si="52"/>
        <v>-2.5078369905956136E-2</v>
      </c>
      <c r="G437" s="61">
        <f t="shared" si="53"/>
        <v>114.27480537</v>
      </c>
      <c r="H437" s="61">
        <f t="shared" si="54"/>
        <v>111.16912699999999</v>
      </c>
      <c r="I437" s="73">
        <f t="shared" si="50"/>
        <v>-2.7177279890737188E-2</v>
      </c>
      <c r="J437" s="61">
        <f t="shared" si="55"/>
        <v>87.776329000000004</v>
      </c>
      <c r="K437" s="73">
        <f t="shared" si="51"/>
        <v>-0.23188380224497418</v>
      </c>
    </row>
    <row r="438" spans="1:11" ht="14.55" customHeight="1">
      <c r="A438" s="81" t="s">
        <v>263</v>
      </c>
      <c r="B438" s="82" t="s">
        <v>264</v>
      </c>
      <c r="C438" s="26" t="s">
        <v>5</v>
      </c>
      <c r="D438" s="33">
        <v>4.1100000000000003</v>
      </c>
      <c r="E438" s="33">
        <v>3.64</v>
      </c>
      <c r="F438" s="37">
        <f t="shared" si="52"/>
        <v>-0.11435523114355235</v>
      </c>
      <c r="G438" s="61">
        <f t="shared" si="53"/>
        <v>147.23180253000001</v>
      </c>
      <c r="H438" s="61">
        <f t="shared" si="54"/>
        <v>130.11434800000001</v>
      </c>
      <c r="I438" s="73">
        <f t="shared" si="50"/>
        <v>-0.11626193686321366</v>
      </c>
      <c r="J438" s="61">
        <f t="shared" si="55"/>
        <v>102.73499600000001</v>
      </c>
      <c r="K438" s="73">
        <f t="shared" si="51"/>
        <v>-0.30222279266691254</v>
      </c>
    </row>
    <row r="439" spans="1:11" ht="14.55" customHeight="1">
      <c r="A439" s="81"/>
      <c r="B439" s="82"/>
      <c r="C439" s="12" t="s">
        <v>6</v>
      </c>
      <c r="D439" s="33">
        <v>1.33</v>
      </c>
      <c r="E439" s="33">
        <v>1.1299999999999999</v>
      </c>
      <c r="F439" s="37">
        <f t="shared" si="52"/>
        <v>-0.15037593984962419</v>
      </c>
      <c r="G439" s="61">
        <f t="shared" si="53"/>
        <v>47.644354589999999</v>
      </c>
      <c r="H439" s="61">
        <f t="shared" si="54"/>
        <v>40.392640999999998</v>
      </c>
      <c r="I439" s="73">
        <f t="shared" si="50"/>
        <v>-0.15220509654090378</v>
      </c>
      <c r="J439" s="61">
        <f t="shared" si="55"/>
        <v>31.893006999999997</v>
      </c>
      <c r="K439" s="73">
        <f t="shared" si="51"/>
        <v>-0.33060260183073248</v>
      </c>
    </row>
    <row r="440" spans="1:11" ht="14.55" customHeight="1">
      <c r="A440" s="81"/>
      <c r="B440" s="82"/>
      <c r="C440" s="12" t="s">
        <v>7</v>
      </c>
      <c r="D440" s="33">
        <v>2.78</v>
      </c>
      <c r="E440" s="33">
        <v>2.5099999999999998</v>
      </c>
      <c r="F440" s="37">
        <f t="shared" si="52"/>
        <v>-9.7122302158273388E-2</v>
      </c>
      <c r="G440" s="61">
        <f t="shared" si="53"/>
        <v>99.58744793999999</v>
      </c>
      <c r="H440" s="61">
        <f t="shared" si="54"/>
        <v>89.721706999999995</v>
      </c>
      <c r="I440" s="73">
        <f t="shared" si="50"/>
        <v>-9.9066108672088496E-2</v>
      </c>
      <c r="J440" s="61">
        <f t="shared" si="55"/>
        <v>70.841988999999998</v>
      </c>
      <c r="K440" s="73">
        <f t="shared" si="51"/>
        <v>-0.28864540195184757</v>
      </c>
    </row>
    <row r="441" spans="1:11" ht="30" customHeight="1">
      <c r="A441" s="81" t="s">
        <v>265</v>
      </c>
      <c r="B441" s="82" t="s">
        <v>266</v>
      </c>
      <c r="C441" s="26" t="s">
        <v>5</v>
      </c>
      <c r="D441" s="65" t="s">
        <v>35</v>
      </c>
      <c r="E441" s="65" t="s">
        <v>35</v>
      </c>
      <c r="F441" s="65" t="s">
        <v>35</v>
      </c>
      <c r="G441" s="65" t="s">
        <v>35</v>
      </c>
      <c r="H441" s="65" t="s">
        <v>35</v>
      </c>
      <c r="I441" s="65" t="s">
        <v>35</v>
      </c>
      <c r="J441" s="65" t="s">
        <v>35</v>
      </c>
      <c r="K441" s="65" t="s">
        <v>35</v>
      </c>
    </row>
    <row r="442" spans="1:11" ht="30" customHeight="1">
      <c r="A442" s="81"/>
      <c r="B442" s="82"/>
      <c r="C442" s="12" t="s">
        <v>6</v>
      </c>
      <c r="D442" s="65" t="s">
        <v>35</v>
      </c>
      <c r="E442" s="65" t="s">
        <v>35</v>
      </c>
      <c r="F442" s="65" t="s">
        <v>35</v>
      </c>
      <c r="G442" s="65" t="s">
        <v>35</v>
      </c>
      <c r="H442" s="65" t="s">
        <v>35</v>
      </c>
      <c r="I442" s="65" t="s">
        <v>35</v>
      </c>
      <c r="J442" s="65" t="s">
        <v>35</v>
      </c>
      <c r="K442" s="65" t="s">
        <v>35</v>
      </c>
    </row>
    <row r="443" spans="1:11" ht="30" customHeight="1">
      <c r="A443" s="81"/>
      <c r="B443" s="82"/>
      <c r="C443" s="12" t="s">
        <v>7</v>
      </c>
      <c r="D443" s="33">
        <v>3.32</v>
      </c>
      <c r="E443" s="33">
        <v>3.37</v>
      </c>
      <c r="F443" s="37">
        <f t="shared" si="52"/>
        <v>1.5060240963855503E-2</v>
      </c>
      <c r="G443" s="61">
        <f t="shared" si="53"/>
        <v>118.93177236</v>
      </c>
      <c r="H443" s="61">
        <f t="shared" si="54"/>
        <v>120.463009</v>
      </c>
      <c r="I443" s="73">
        <f t="shared" si="50"/>
        <v>1.2874916514024807E-2</v>
      </c>
      <c r="J443" s="61">
        <f t="shared" si="55"/>
        <v>95.114542999999998</v>
      </c>
      <c r="K443" s="73">
        <f t="shared" si="51"/>
        <v>-0.20025960168075646</v>
      </c>
    </row>
    <row r="444" spans="1:11" ht="14.55" customHeight="1">
      <c r="A444" s="81" t="s">
        <v>267</v>
      </c>
      <c r="B444" s="82" t="s">
        <v>285</v>
      </c>
      <c r="C444" s="26" t="s">
        <v>5</v>
      </c>
      <c r="D444" s="65" t="s">
        <v>35</v>
      </c>
      <c r="E444" s="65" t="s">
        <v>35</v>
      </c>
      <c r="F444" s="65" t="s">
        <v>35</v>
      </c>
      <c r="G444" s="65" t="s">
        <v>35</v>
      </c>
      <c r="H444" s="65" t="s">
        <v>35</v>
      </c>
      <c r="I444" s="65" t="s">
        <v>35</v>
      </c>
      <c r="J444" s="65" t="s">
        <v>35</v>
      </c>
      <c r="K444" s="65" t="s">
        <v>35</v>
      </c>
    </row>
    <row r="445" spans="1:11" ht="14.55" customHeight="1">
      <c r="A445" s="81"/>
      <c r="B445" s="82"/>
      <c r="C445" s="12" t="s">
        <v>6</v>
      </c>
      <c r="D445" s="65" t="s">
        <v>35</v>
      </c>
      <c r="E445" s="65" t="s">
        <v>35</v>
      </c>
      <c r="F445" s="65" t="s">
        <v>35</v>
      </c>
      <c r="G445" s="65" t="s">
        <v>35</v>
      </c>
      <c r="H445" s="65" t="s">
        <v>35</v>
      </c>
      <c r="I445" s="65" t="s">
        <v>35</v>
      </c>
      <c r="J445" s="65" t="s">
        <v>35</v>
      </c>
      <c r="K445" s="65" t="s">
        <v>35</v>
      </c>
    </row>
    <row r="446" spans="1:11" ht="13.8">
      <c r="A446" s="81"/>
      <c r="B446" s="82"/>
      <c r="C446" s="12" t="s">
        <v>7</v>
      </c>
      <c r="D446" s="65" t="s">
        <v>35</v>
      </c>
      <c r="E446" s="65" t="s">
        <v>35</v>
      </c>
      <c r="F446" s="65" t="s">
        <v>35</v>
      </c>
      <c r="G446" s="65" t="s">
        <v>35</v>
      </c>
      <c r="H446" s="65" t="s">
        <v>35</v>
      </c>
      <c r="I446" s="65" t="s">
        <v>35</v>
      </c>
      <c r="J446" s="65" t="s">
        <v>35</v>
      </c>
      <c r="K446" s="65" t="s">
        <v>35</v>
      </c>
    </row>
    <row r="447" spans="1:11" ht="60" customHeight="1">
      <c r="A447" s="23" t="s">
        <v>268</v>
      </c>
      <c r="B447" s="24" t="s">
        <v>269</v>
      </c>
      <c r="C447" s="12"/>
      <c r="D447" s="33">
        <v>2.12</v>
      </c>
      <c r="E447" s="33">
        <v>2.15</v>
      </c>
      <c r="F447" s="37">
        <f t="shared" si="52"/>
        <v>1.4150943396226322E-2</v>
      </c>
      <c r="G447" s="61">
        <f t="shared" si="53"/>
        <v>75.944384760000005</v>
      </c>
      <c r="H447" s="61">
        <f t="shared" si="54"/>
        <v>76.85325499999999</v>
      </c>
      <c r="I447" s="73">
        <f t="shared" si="50"/>
        <v>1.1967576574255002E-2</v>
      </c>
      <c r="J447" s="61">
        <f t="shared" si="55"/>
        <v>60.681384999999999</v>
      </c>
      <c r="K447" s="73">
        <f t="shared" si="51"/>
        <v>-0.2009760143325178</v>
      </c>
    </row>
    <row r="448" spans="1:11" ht="61.2" customHeight="1">
      <c r="A448" s="23" t="s">
        <v>270</v>
      </c>
      <c r="B448" s="8" t="s">
        <v>271</v>
      </c>
      <c r="C448" s="26"/>
      <c r="D448" s="33">
        <v>0.62</v>
      </c>
      <c r="E448" s="33">
        <v>0.63</v>
      </c>
      <c r="F448" s="37">
        <f t="shared" si="52"/>
        <v>1.612903225806453E-2</v>
      </c>
      <c r="G448" s="61">
        <f t="shared" si="53"/>
        <v>22.210150259999999</v>
      </c>
      <c r="H448" s="61">
        <f t="shared" si="54"/>
        <v>22.519791000000001</v>
      </c>
      <c r="I448" s="73">
        <f t="shared" si="50"/>
        <v>1.3941406806133086E-2</v>
      </c>
      <c r="J448" s="61">
        <f t="shared" si="55"/>
        <v>17.781057000000001</v>
      </c>
      <c r="K448" s="73">
        <f t="shared" si="51"/>
        <v>-0.19941752793886766</v>
      </c>
    </row>
    <row r="449" spans="1:11" ht="58.2" customHeight="1">
      <c r="A449" s="23" t="s">
        <v>272</v>
      </c>
      <c r="B449" s="16" t="s">
        <v>273</v>
      </c>
      <c r="C449" s="26"/>
      <c r="D449" s="33">
        <v>1.0900000000000001</v>
      </c>
      <c r="E449" s="33">
        <v>1.1100000000000001</v>
      </c>
      <c r="F449" s="37">
        <f t="shared" si="52"/>
        <v>1.8348623853211024E-2</v>
      </c>
      <c r="G449" s="61">
        <f t="shared" si="53"/>
        <v>39.046877070000001</v>
      </c>
      <c r="H449" s="61">
        <f t="shared" si="54"/>
        <v>39.677727000000004</v>
      </c>
      <c r="I449" s="73">
        <f t="shared" si="50"/>
        <v>1.6156219839785605E-2</v>
      </c>
      <c r="J449" s="61">
        <f t="shared" si="55"/>
        <v>31.328529000000003</v>
      </c>
      <c r="K449" s="73">
        <f t="shared" si="51"/>
        <v>-0.19766876762418628</v>
      </c>
    </row>
    <row r="450" spans="1:11" ht="45.45" customHeight="1">
      <c r="A450" s="23" t="s">
        <v>274</v>
      </c>
      <c r="B450" s="16" t="s">
        <v>275</v>
      </c>
      <c r="C450" s="26"/>
      <c r="D450" s="33">
        <v>0.41</v>
      </c>
      <c r="E450" s="33">
        <v>0.41</v>
      </c>
      <c r="F450" s="37">
        <f t="shared" si="52"/>
        <v>0</v>
      </c>
      <c r="G450" s="61">
        <f t="shared" si="53"/>
        <v>14.687357429999999</v>
      </c>
      <c r="H450" s="61">
        <f t="shared" si="54"/>
        <v>14.655736999999998</v>
      </c>
      <c r="I450" s="73">
        <f t="shared" si="50"/>
        <v>-2.1529012384088387E-3</v>
      </c>
      <c r="J450" s="61">
        <f t="shared" si="55"/>
        <v>11.571798999999999</v>
      </c>
      <c r="K450" s="73">
        <f t="shared" si="51"/>
        <v>-0.21212518622555238</v>
      </c>
    </row>
    <row r="451" spans="1:11" ht="27.6">
      <c r="A451" s="27">
        <v>96413</v>
      </c>
      <c r="B451" s="24" t="s">
        <v>276</v>
      </c>
      <c r="C451" s="26"/>
      <c r="D451" s="33">
        <v>3.72</v>
      </c>
      <c r="E451" s="33">
        <v>3.8</v>
      </c>
      <c r="F451" s="37">
        <f t="shared" si="52"/>
        <v>2.1505376344085919E-2</v>
      </c>
      <c r="G451" s="61">
        <f t="shared" si="53"/>
        <v>133.26090156000001</v>
      </c>
      <c r="H451" s="61">
        <f t="shared" si="54"/>
        <v>135.83365999999998</v>
      </c>
      <c r="I451" s="73">
        <f t="shared" si="50"/>
        <v>1.9306176154313365E-2</v>
      </c>
      <c r="J451" s="61">
        <f t="shared" si="55"/>
        <v>107.25081999999999</v>
      </c>
      <c r="K451" s="73">
        <f t="shared" si="51"/>
        <v>-0.19518164184330627</v>
      </c>
    </row>
    <row r="452" spans="1:11" ht="14.4">
      <c r="A452" s="10"/>
      <c r="B452" s="11"/>
      <c r="C452" s="7"/>
      <c r="D452" s="6"/>
      <c r="E452" s="29"/>
      <c r="G452" s="42"/>
      <c r="H452" s="42"/>
      <c r="I452" s="42"/>
      <c r="J452" s="42"/>
      <c r="K452" s="46"/>
    </row>
    <row r="453" spans="1:11" ht="14.4">
      <c r="E453" s="29"/>
      <c r="G453" s="42"/>
      <c r="H453" s="42"/>
      <c r="I453" s="42"/>
      <c r="J453" s="42"/>
      <c r="K453" s="46"/>
    </row>
    <row r="454" spans="1:11" ht="14.4">
      <c r="E454" s="29"/>
      <c r="G454" s="42"/>
      <c r="H454" s="42"/>
      <c r="I454" s="42"/>
      <c r="J454" s="42"/>
      <c r="K454" s="46"/>
    </row>
    <row r="455" spans="1:11" ht="14.4">
      <c r="E455" s="29"/>
      <c r="G455" s="42"/>
      <c r="H455" s="42"/>
      <c r="I455" s="42"/>
      <c r="J455" s="42"/>
      <c r="K455" s="46"/>
    </row>
    <row r="456" spans="1:11" ht="14.4">
      <c r="E456" s="29"/>
      <c r="G456" s="49"/>
      <c r="H456" s="49"/>
      <c r="I456" s="49"/>
      <c r="J456" s="49"/>
      <c r="K456" s="46"/>
    </row>
    <row r="457" spans="1:11" ht="14.4">
      <c r="E457" s="29"/>
      <c r="G457" s="49"/>
      <c r="H457" s="49"/>
      <c r="I457" s="49"/>
      <c r="J457" s="49"/>
      <c r="K457" s="46"/>
    </row>
    <row r="458" spans="1:11" ht="14.4">
      <c r="E458" s="29"/>
    </row>
    <row r="459" spans="1:11" ht="14.4">
      <c r="E459" s="29"/>
    </row>
    <row r="460" spans="1:11" ht="14.4">
      <c r="E460" s="29"/>
    </row>
    <row r="461" spans="1:11" ht="14.4">
      <c r="E461" s="29"/>
    </row>
  </sheetData>
  <mergeCells count="296">
    <mergeCell ref="A411:A413"/>
    <mergeCell ref="B411:B413"/>
    <mergeCell ref="A414:A416"/>
    <mergeCell ref="B414:B416"/>
    <mergeCell ref="A417:A419"/>
    <mergeCell ref="B417:B419"/>
    <mergeCell ref="A392:A394"/>
    <mergeCell ref="B392:B394"/>
    <mergeCell ref="A395:A397"/>
    <mergeCell ref="B395:B397"/>
    <mergeCell ref="A398:A400"/>
    <mergeCell ref="B398:B400"/>
    <mergeCell ref="A408:A410"/>
    <mergeCell ref="B408:B410"/>
    <mergeCell ref="A383:A385"/>
    <mergeCell ref="B383:B385"/>
    <mergeCell ref="A386:A388"/>
    <mergeCell ref="B386:B388"/>
    <mergeCell ref="A389:A391"/>
    <mergeCell ref="B389:B391"/>
    <mergeCell ref="A402:A404"/>
    <mergeCell ref="B402:B404"/>
    <mergeCell ref="A405:A407"/>
    <mergeCell ref="B405:B407"/>
    <mergeCell ref="A444:A446"/>
    <mergeCell ref="B444:B446"/>
    <mergeCell ref="A429:A431"/>
    <mergeCell ref="B429:B431"/>
    <mergeCell ref="A432:A434"/>
    <mergeCell ref="B432:B434"/>
    <mergeCell ref="A435:A437"/>
    <mergeCell ref="B435:B437"/>
    <mergeCell ref="A420:A422"/>
    <mergeCell ref="B420:B422"/>
    <mergeCell ref="A423:A425"/>
    <mergeCell ref="B423:B425"/>
    <mergeCell ref="A426:A428"/>
    <mergeCell ref="B426:B428"/>
    <mergeCell ref="A441:A443"/>
    <mergeCell ref="B441:B443"/>
    <mergeCell ref="A438:A440"/>
    <mergeCell ref="B438:B440"/>
    <mergeCell ref="B377:B379"/>
    <mergeCell ref="A380:A382"/>
    <mergeCell ref="B380:B382"/>
    <mergeCell ref="A365:A367"/>
    <mergeCell ref="B365:B367"/>
    <mergeCell ref="A368:A370"/>
    <mergeCell ref="B368:B370"/>
    <mergeCell ref="A371:A373"/>
    <mergeCell ref="B371:B373"/>
    <mergeCell ref="A374:A376"/>
    <mergeCell ref="B374:B376"/>
    <mergeCell ref="A377:A379"/>
    <mergeCell ref="A356:A358"/>
    <mergeCell ref="B356:B358"/>
    <mergeCell ref="A359:A361"/>
    <mergeCell ref="B359:B361"/>
    <mergeCell ref="A362:A364"/>
    <mergeCell ref="B362:B364"/>
    <mergeCell ref="A347:A349"/>
    <mergeCell ref="B347:B349"/>
    <mergeCell ref="A350:A352"/>
    <mergeCell ref="B350:B352"/>
    <mergeCell ref="A353:A355"/>
    <mergeCell ref="B353:B355"/>
    <mergeCell ref="A338:A340"/>
    <mergeCell ref="B338:B340"/>
    <mergeCell ref="A341:A343"/>
    <mergeCell ref="B341:B343"/>
    <mergeCell ref="A344:A346"/>
    <mergeCell ref="B344:B346"/>
    <mergeCell ref="A329:A331"/>
    <mergeCell ref="B329:B331"/>
    <mergeCell ref="A332:A334"/>
    <mergeCell ref="B332:B334"/>
    <mergeCell ref="A335:A337"/>
    <mergeCell ref="B335:B337"/>
    <mergeCell ref="A320:A322"/>
    <mergeCell ref="B320:B322"/>
    <mergeCell ref="A323:A325"/>
    <mergeCell ref="B323:B325"/>
    <mergeCell ref="A326:A328"/>
    <mergeCell ref="B326:B328"/>
    <mergeCell ref="A311:A313"/>
    <mergeCell ref="B311:B313"/>
    <mergeCell ref="A314:A316"/>
    <mergeCell ref="B314:B316"/>
    <mergeCell ref="A317:A319"/>
    <mergeCell ref="B317:B319"/>
    <mergeCell ref="A287:A289"/>
    <mergeCell ref="B287:B289"/>
    <mergeCell ref="A290:A292"/>
    <mergeCell ref="B290:B292"/>
    <mergeCell ref="A302:A304"/>
    <mergeCell ref="B302:B304"/>
    <mergeCell ref="A305:A307"/>
    <mergeCell ref="B305:B307"/>
    <mergeCell ref="A308:A310"/>
    <mergeCell ref="B308:B310"/>
    <mergeCell ref="A296:A298"/>
    <mergeCell ref="B296:B298"/>
    <mergeCell ref="A299:A301"/>
    <mergeCell ref="B299:B301"/>
    <mergeCell ref="A293:A295"/>
    <mergeCell ref="B293:B295"/>
    <mergeCell ref="A284:A286"/>
    <mergeCell ref="B284:B286"/>
    <mergeCell ref="A272:A274"/>
    <mergeCell ref="B272:B274"/>
    <mergeCell ref="A275:A277"/>
    <mergeCell ref="B275:B277"/>
    <mergeCell ref="A278:A280"/>
    <mergeCell ref="B278:B280"/>
    <mergeCell ref="A281:A283"/>
    <mergeCell ref="B281:B283"/>
    <mergeCell ref="A263:A265"/>
    <mergeCell ref="B263:B265"/>
    <mergeCell ref="A266:A268"/>
    <mergeCell ref="B266:B268"/>
    <mergeCell ref="A269:A271"/>
    <mergeCell ref="B269:B271"/>
    <mergeCell ref="A254:A256"/>
    <mergeCell ref="B254:B256"/>
    <mergeCell ref="A257:A259"/>
    <mergeCell ref="B257:B259"/>
    <mergeCell ref="A260:A262"/>
    <mergeCell ref="B260:B262"/>
    <mergeCell ref="A245:A247"/>
    <mergeCell ref="B245:B247"/>
    <mergeCell ref="A248:A250"/>
    <mergeCell ref="B248:B250"/>
    <mergeCell ref="A251:A253"/>
    <mergeCell ref="B251:B253"/>
    <mergeCell ref="A236:A238"/>
    <mergeCell ref="B236:B238"/>
    <mergeCell ref="A239:A241"/>
    <mergeCell ref="B239:B241"/>
    <mergeCell ref="A242:A244"/>
    <mergeCell ref="B242:B244"/>
    <mergeCell ref="A227:A229"/>
    <mergeCell ref="B227:B229"/>
    <mergeCell ref="A230:A232"/>
    <mergeCell ref="B230:B232"/>
    <mergeCell ref="A233:A235"/>
    <mergeCell ref="B233:B235"/>
    <mergeCell ref="A218:A220"/>
    <mergeCell ref="B218:B220"/>
    <mergeCell ref="A221:A223"/>
    <mergeCell ref="B221:B223"/>
    <mergeCell ref="A224:A226"/>
    <mergeCell ref="B224:B226"/>
    <mergeCell ref="A209:A211"/>
    <mergeCell ref="B209:B211"/>
    <mergeCell ref="A212:A214"/>
    <mergeCell ref="B212:B214"/>
    <mergeCell ref="A215:A217"/>
    <mergeCell ref="B215:B217"/>
    <mergeCell ref="A199:A201"/>
    <mergeCell ref="B199:B201"/>
    <mergeCell ref="A202:A204"/>
    <mergeCell ref="B202:B204"/>
    <mergeCell ref="A205:A207"/>
    <mergeCell ref="B205:B207"/>
    <mergeCell ref="A190:A192"/>
    <mergeCell ref="B190:B192"/>
    <mergeCell ref="A193:A195"/>
    <mergeCell ref="B193:B195"/>
    <mergeCell ref="A196:A198"/>
    <mergeCell ref="B196:B198"/>
    <mergeCell ref="A181:A183"/>
    <mergeCell ref="B181:B183"/>
    <mergeCell ref="A184:A186"/>
    <mergeCell ref="B184:B186"/>
    <mergeCell ref="A187:A189"/>
    <mergeCell ref="B187:B189"/>
    <mergeCell ref="A175:A177"/>
    <mergeCell ref="B175:B177"/>
    <mergeCell ref="A178:A180"/>
    <mergeCell ref="B178:B180"/>
    <mergeCell ref="A161:A163"/>
    <mergeCell ref="B161:B163"/>
    <mergeCell ref="A166:A168"/>
    <mergeCell ref="B166:B168"/>
    <mergeCell ref="A169:A171"/>
    <mergeCell ref="B169:B171"/>
    <mergeCell ref="A158:A160"/>
    <mergeCell ref="B158:B160"/>
    <mergeCell ref="A143:A145"/>
    <mergeCell ref="B143:B145"/>
    <mergeCell ref="A146:A148"/>
    <mergeCell ref="B146:B148"/>
    <mergeCell ref="A149:A151"/>
    <mergeCell ref="B149:B151"/>
    <mergeCell ref="A172:A174"/>
    <mergeCell ref="B172:B174"/>
    <mergeCell ref="A134:A136"/>
    <mergeCell ref="B134:B136"/>
    <mergeCell ref="A137:A139"/>
    <mergeCell ref="B137:B139"/>
    <mergeCell ref="A140:A142"/>
    <mergeCell ref="B140:B142"/>
    <mergeCell ref="A152:A154"/>
    <mergeCell ref="B152:B154"/>
    <mergeCell ref="A155:A157"/>
    <mergeCell ref="B155:B157"/>
    <mergeCell ref="A125:A127"/>
    <mergeCell ref="B125:B127"/>
    <mergeCell ref="A128:A130"/>
    <mergeCell ref="B128:B130"/>
    <mergeCell ref="A131:A133"/>
    <mergeCell ref="B131:B133"/>
    <mergeCell ref="A116:A118"/>
    <mergeCell ref="B116:B118"/>
    <mergeCell ref="A119:A121"/>
    <mergeCell ref="B119:B121"/>
    <mergeCell ref="A122:A124"/>
    <mergeCell ref="B122:B124"/>
    <mergeCell ref="A95:A97"/>
    <mergeCell ref="B95:B97"/>
    <mergeCell ref="A80:A82"/>
    <mergeCell ref="B80:B82"/>
    <mergeCell ref="A83:A85"/>
    <mergeCell ref="B83:B85"/>
    <mergeCell ref="A86:A88"/>
    <mergeCell ref="B86:B88"/>
    <mergeCell ref="A89:A91"/>
    <mergeCell ref="B89:B91"/>
    <mergeCell ref="A92:A94"/>
    <mergeCell ref="B92:B94"/>
    <mergeCell ref="A107:A109"/>
    <mergeCell ref="B107:B109"/>
    <mergeCell ref="A110:A112"/>
    <mergeCell ref="B110:B112"/>
    <mergeCell ref="A113:A115"/>
    <mergeCell ref="B113:B115"/>
    <mergeCell ref="A98:A100"/>
    <mergeCell ref="B98:B100"/>
    <mergeCell ref="A101:A103"/>
    <mergeCell ref="B101:B103"/>
    <mergeCell ref="A104:A106"/>
    <mergeCell ref="B104:B106"/>
    <mergeCell ref="A74:A76"/>
    <mergeCell ref="B74:B76"/>
    <mergeCell ref="A77:A79"/>
    <mergeCell ref="B77:B79"/>
    <mergeCell ref="A56:A58"/>
    <mergeCell ref="B56:B58"/>
    <mergeCell ref="A65:A67"/>
    <mergeCell ref="B65:B67"/>
    <mergeCell ref="A68:A70"/>
    <mergeCell ref="B68:B70"/>
    <mergeCell ref="A59:A61"/>
    <mergeCell ref="A71:A73"/>
    <mergeCell ref="B71:B73"/>
    <mergeCell ref="B59:B61"/>
    <mergeCell ref="A62:A64"/>
    <mergeCell ref="B62:B64"/>
    <mergeCell ref="A1:F1"/>
    <mergeCell ref="A41:A43"/>
    <mergeCell ref="B41:B43"/>
    <mergeCell ref="A35:A37"/>
    <mergeCell ref="B35:B37"/>
    <mergeCell ref="A38:A40"/>
    <mergeCell ref="B38:B40"/>
    <mergeCell ref="D18:E18"/>
    <mergeCell ref="C9:C11"/>
    <mergeCell ref="D15:E17"/>
    <mergeCell ref="C15:C17"/>
    <mergeCell ref="A9:A11"/>
    <mergeCell ref="B9:B11"/>
    <mergeCell ref="A15:A17"/>
    <mergeCell ref="B15:B17"/>
    <mergeCell ref="A12:A14"/>
    <mergeCell ref="B12:B14"/>
    <mergeCell ref="C12:C14"/>
    <mergeCell ref="D12:E14"/>
    <mergeCell ref="D9:E11"/>
    <mergeCell ref="A4:C4"/>
    <mergeCell ref="E4:K4"/>
    <mergeCell ref="A2:K3"/>
    <mergeCell ref="A5:K5"/>
    <mergeCell ref="A44:A46"/>
    <mergeCell ref="A50:A52"/>
    <mergeCell ref="B50:B52"/>
    <mergeCell ref="B44:B46"/>
    <mergeCell ref="A47:A49"/>
    <mergeCell ref="B47:B49"/>
    <mergeCell ref="A53:A55"/>
    <mergeCell ref="B53:B55"/>
    <mergeCell ref="A26:A28"/>
    <mergeCell ref="B26:B28"/>
    <mergeCell ref="A29:A31"/>
    <mergeCell ref="B29:B31"/>
    <mergeCell ref="A32:A34"/>
    <mergeCell ref="B32:B34"/>
  </mergeCells>
  <phoneticPr fontId="28" type="noConversion"/>
  <conditionalFormatting sqref="C6 C8:C15 D164:E165 C18:C1048576">
    <cfRule type="cellIs" dxfId="34" priority="470" operator="equal">
      <formula>"Professional (26)"</formula>
    </cfRule>
    <cfRule type="containsText" dxfId="33" priority="471" operator="containsText" text="G">
      <formula>NOT(ISERROR(SEARCH("G",C6)))</formula>
    </cfRule>
    <cfRule type="containsText" dxfId="32" priority="472" operator="containsText" text="Technical (TC)">
      <formula>NOT(ISERROR(SEARCH("Technical (TC)",C6)))</formula>
    </cfRule>
  </conditionalFormatting>
  <conditionalFormatting sqref="F71:F115 F119:F177 F180:F186 F190:F208 F214:F241 F244:F265 F268 F271:F277 F281:F295 F299:F313 F316:F317 F319:F340 F344:F373 F377:F401 F404 F407 F410 F413 F416 F423:F431 F419 F434:F440 F443 F447:F451 F19:F28 I25:I28 K25:K28 K35:K67 I35:I67 F35:F67">
    <cfRule type="cellIs" dxfId="31" priority="125" operator="lessThan">
      <formula>0</formula>
    </cfRule>
  </conditionalFormatting>
  <conditionalFormatting sqref="F1:F3 F5:F6 F71:F115 F119:F177 F180:F186 F190:F208 F214:F241 F244:F265 F268 F271:F277 F281:F295 F299:F313 F316:F317 F319:F340 F344:F373 F377:F401 F404 F407 F410 F413 F416 F423:F431 F419 F434:F440 F443 F447:F1048576 F8:F28 F35:F67">
    <cfRule type="containsText" dxfId="30" priority="122" operator="containsText" text="Statutory exclusion">
      <formula>NOT(ISERROR(SEARCH("Statutory exclusion",F1)))</formula>
    </cfRule>
    <cfRule type="containsText" dxfId="29" priority="123" operator="containsText" text="carrier priced">
      <formula>NOT(ISERROR(SEARCH("carrier priced",F1)))</formula>
    </cfRule>
    <cfRule type="cellIs" dxfId="28" priority="124" operator="greaterThan">
      <formula>0</formula>
    </cfRule>
  </conditionalFormatting>
  <conditionalFormatting sqref="G164:G165">
    <cfRule type="cellIs" dxfId="27" priority="22" operator="equal">
      <formula>"Professional (26)"</formula>
    </cfRule>
    <cfRule type="containsText" dxfId="26" priority="23" operator="containsText" text="G">
      <formula>NOT(ISERROR(SEARCH("G",G164)))</formula>
    </cfRule>
    <cfRule type="containsText" dxfId="25" priority="24" operator="containsText" text="Technical (TC)">
      <formula>NOT(ISERROR(SEARCH("Technical (TC)",G164)))</formula>
    </cfRule>
  </conditionalFormatting>
  <conditionalFormatting sqref="K164:K165">
    <cfRule type="cellIs" dxfId="24" priority="14" operator="lessThan">
      <formula>0</formula>
    </cfRule>
  </conditionalFormatting>
  <conditionalFormatting sqref="K164:K165">
    <cfRule type="containsText" dxfId="23" priority="11" operator="containsText" text="Statutory exclusion">
      <formula>NOT(ISERROR(SEARCH("Statutory exclusion",K164)))</formula>
    </cfRule>
    <cfRule type="containsText" dxfId="22" priority="12" operator="containsText" text="carrier priced">
      <formula>NOT(ISERROR(SEARCH("carrier priced",K164)))</formula>
    </cfRule>
    <cfRule type="cellIs" dxfId="21" priority="13" operator="greaterThan">
      <formula>0</formula>
    </cfRule>
  </conditionalFormatting>
  <conditionalFormatting sqref="I164:I165 K164:K165">
    <cfRule type="cellIs" dxfId="20" priority="15" operator="equal">
      <formula>"Professional (26)"</formula>
    </cfRule>
    <cfRule type="containsText" dxfId="19" priority="16" operator="containsText" text="G">
      <formula>NOT(ISERROR(SEARCH("G",I164)))</formula>
    </cfRule>
    <cfRule type="containsText" dxfId="18" priority="17" operator="containsText" text="Technical (TC)">
      <formula>NOT(ISERROR(SEARCH("Technical (TC)",I164)))</formula>
    </cfRule>
  </conditionalFormatting>
  <conditionalFormatting sqref="C7">
    <cfRule type="cellIs" dxfId="17" priority="8" operator="equal">
      <formula>"Professional (26)"</formula>
    </cfRule>
    <cfRule type="containsText" dxfId="16" priority="9" operator="containsText" text="G">
      <formula>NOT(ISERROR(SEARCH("G",C7)))</formula>
    </cfRule>
    <cfRule type="containsText" dxfId="15" priority="10" operator="containsText" text="Technical (TC)">
      <formula>NOT(ISERROR(SEARCH("Technical (TC)",C7)))</formula>
    </cfRule>
  </conditionalFormatting>
  <conditionalFormatting sqref="F7">
    <cfRule type="containsText" dxfId="14" priority="5" operator="containsText" text="Statutory exclusion">
      <formula>NOT(ISERROR(SEARCH("Statutory exclusion",F7)))</formula>
    </cfRule>
    <cfRule type="containsText" dxfId="13" priority="6" operator="containsText" text="carrier priced">
      <formula>NOT(ISERROR(SEARCH("carrier priced",F7)))</formula>
    </cfRule>
    <cfRule type="cellIs" dxfId="12" priority="7" operator="greaterThan">
      <formula>0</formula>
    </cfRule>
  </conditionalFormatting>
  <conditionalFormatting sqref="F7">
    <cfRule type="containsText" dxfId="11" priority="4" operator="containsText" text="% RVU Change F14 to F15 ">
      <formula>NOT(ISERROR(SEARCH("% RVU Change F14 to F15 ",F7)))</formula>
    </cfRule>
  </conditionalFormatting>
  <conditionalFormatting sqref="I19:I24 I71:I115 I119:I177 I180:I186 I190:I208 I214:I241 I244:I265 I268 I271:I277 I281:I295 I299:I313 I316:I317 I319:I340 I344:I373 I377:I401 I404 I407 I410 I413 I416 I423:I431 I419 I434:I440 I443 I447:I451">
    <cfRule type="cellIs" dxfId="10" priority="3" operator="lessThan">
      <formula>0</formula>
    </cfRule>
  </conditionalFormatting>
  <conditionalFormatting sqref="K19:K24 K71:K115 K119:K177 K180:K186 K190:K208 K214:K241 K244:K265 K268 K271:K277 K281:K295 K299:K313 K316:K317 K319:K340 K344:K373 K377:K401 K404 K407 K410 K413 K416 K423:K431 K419 K434:K440 K443 K447:K451">
    <cfRule type="cellIs" dxfId="9" priority="2" operator="lessThan">
      <formula>0</formula>
    </cfRule>
  </conditionalFormatting>
  <hyperlinks>
    <hyperlink ref="E4:K4" r:id="rId1" display="CY2015 MPFS Final Rule"/>
    <hyperlink ref="A4:C4" r:id="rId2" display="CY2014 MPFS Final Rule"/>
  </hyperlinks>
  <printOptions horizontalCentered="1"/>
  <pageMargins left="0.25" right="0.25" top="0.75" bottom="0.75" header="0.3" footer="0.3"/>
  <pageSetup scale="46" fitToWidth="0" fitToHeight="0" orientation="portrait" r:id="rId3"/>
  <headerFooter>
    <oddFooter>&amp;LLast Update: January 6, 2015&amp;C&amp;8                 Compliments of www.snmmi.org
                           Physician Fee Schedule Educational Materials&amp;RPage &amp;P of &amp;N</oddFooter>
  </headerFooter>
  <rowBreaks count="3" manualBreakCount="3">
    <brk id="171" max="10" man="1"/>
    <brk id="256" max="10" man="1"/>
    <brk id="352"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MPFS 2014F vs 2015F</vt:lpstr>
      <vt:lpstr>'MPFS 2014F vs 2015F'!Print_Area</vt:lpstr>
      <vt:lpstr>'MPFS 2014F vs 2015F'!Print_Titles</vt:lpstr>
    </vt:vector>
  </TitlesOfParts>
  <Company>SNM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SNM Chart</dc:title>
  <dc:subject>2011 Final Compared to 2010</dc:subject>
  <dc:creator>Merlino Healthcare Consulting</dc:creator>
  <cp:keywords>MPFS with HOPPS CAP</cp:keywords>
  <cp:lastModifiedBy>Jesse Schoolnik</cp:lastModifiedBy>
  <cp:lastPrinted>2015-01-07T15:46:41Z</cp:lastPrinted>
  <dcterms:created xsi:type="dcterms:W3CDTF">2010-06-29T12:37:03Z</dcterms:created>
  <dcterms:modified xsi:type="dcterms:W3CDTF">2015-01-07T15:52:26Z</dcterms:modified>
</cp:coreProperties>
</file>